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SKRIPSI\TABULASI DATA\"/>
    </mc:Choice>
  </mc:AlternateContent>
  <bookViews>
    <workbookView xWindow="0" yWindow="0" windowWidth="15345" windowHeight="6195"/>
  </bookViews>
  <sheets>
    <sheet name="KRITERIA" sheetId="8" r:id="rId1"/>
    <sheet name="CSR" sheetId="1" r:id="rId2"/>
    <sheet name="IC" sheetId="3" r:id="rId3"/>
    <sheet name="KINERJA KEUANGAN" sheetId="4" r:id="rId4"/>
    <sheet name="FIRM SIZE" sheetId="5" r:id="rId5"/>
    <sheet name="KOMITE AUDIT" sheetId="6" r:id="rId6"/>
    <sheet name="SPSS" sheetId="7" r:id="rId7"/>
  </sheets>
  <calcPr calcId="152511"/>
</workbook>
</file>

<file path=xl/calcChain.xml><?xml version="1.0" encoding="utf-8"?>
<calcChain xmlns="http://schemas.openxmlformats.org/spreadsheetml/2006/main">
  <c r="F78" i="5" l="1"/>
  <c r="F77" i="5"/>
  <c r="F76" i="5"/>
  <c r="F75" i="5"/>
  <c r="F74" i="5"/>
  <c r="F64" i="5" l="1"/>
  <c r="F65" i="5"/>
  <c r="F66" i="5"/>
  <c r="F67" i="5"/>
  <c r="F68" i="5"/>
  <c r="G68" i="4"/>
  <c r="G69" i="4"/>
  <c r="G70" i="4"/>
  <c r="G71" i="4"/>
  <c r="G72" i="4"/>
  <c r="G82" i="4"/>
  <c r="G81" i="4"/>
  <c r="G80" i="4"/>
  <c r="G79" i="4"/>
  <c r="G78" i="4"/>
  <c r="G77" i="4"/>
  <c r="G76" i="4"/>
  <c r="G75" i="4"/>
  <c r="G74" i="4"/>
  <c r="G73" i="4"/>
  <c r="H83" i="3"/>
  <c r="J83" i="3" s="1"/>
  <c r="K83" i="3" s="1"/>
  <c r="H82" i="3"/>
  <c r="J82" i="3" s="1"/>
  <c r="K82" i="3" s="1"/>
  <c r="H81" i="3"/>
  <c r="J81" i="3" s="1"/>
  <c r="K81" i="3" s="1"/>
  <c r="H80" i="3"/>
  <c r="J80" i="3" s="1"/>
  <c r="K80" i="3" s="1"/>
  <c r="H79" i="3"/>
  <c r="J79" i="3" s="1"/>
  <c r="K79" i="3" s="1"/>
  <c r="J73" i="3"/>
  <c r="CC135" i="1"/>
  <c r="CE134" i="1"/>
  <c r="CE135" i="1" s="1"/>
  <c r="CD134" i="1"/>
  <c r="CD135" i="1" s="1"/>
  <c r="CC134" i="1"/>
  <c r="CB134" i="1"/>
  <c r="CB135" i="1" s="1"/>
  <c r="CA134" i="1"/>
  <c r="CA135" i="1" s="1"/>
  <c r="O79" i="3" l="1"/>
  <c r="P79" i="3" s="1"/>
  <c r="N79" i="3"/>
  <c r="M79" i="3"/>
  <c r="M80" i="3"/>
  <c r="O80" i="3"/>
  <c r="P80" i="3" s="1"/>
  <c r="N80" i="3"/>
  <c r="M81" i="3"/>
  <c r="O81" i="3"/>
  <c r="P81" i="3" s="1"/>
  <c r="N81" i="3"/>
  <c r="M82" i="3"/>
  <c r="O82" i="3"/>
  <c r="P82" i="3" s="1"/>
  <c r="N82" i="3"/>
  <c r="M83" i="3"/>
  <c r="O83" i="3"/>
  <c r="P83" i="3" s="1"/>
  <c r="N83" i="3"/>
  <c r="Q82" i="3" l="1"/>
  <c r="Q80" i="3"/>
  <c r="Q81" i="3"/>
  <c r="Q79" i="3"/>
  <c r="Q83" i="3"/>
  <c r="BI134" i="1"/>
  <c r="BI135" i="1" s="1"/>
  <c r="BH134" i="1"/>
  <c r="BH135" i="1" s="1"/>
  <c r="BG134" i="1"/>
  <c r="BG135" i="1" s="1"/>
  <c r="BN134" i="1"/>
  <c r="BN135" i="1" s="1"/>
  <c r="BM134" i="1"/>
  <c r="BM135" i="1" s="1"/>
  <c r="BL134" i="1"/>
  <c r="BL135" i="1" s="1"/>
  <c r="BU134" i="1"/>
  <c r="BU135" i="1" s="1"/>
  <c r="BT134" i="1"/>
  <c r="BT135" i="1" s="1"/>
  <c r="BS134" i="1"/>
  <c r="BS135" i="1" s="1"/>
  <c r="BR134" i="1"/>
  <c r="BR135" i="1" s="1"/>
  <c r="BQ134" i="1"/>
  <c r="BQ135" i="1" s="1"/>
  <c r="F79" i="5" l="1"/>
  <c r="F80" i="5"/>
  <c r="F81" i="5"/>
  <c r="F82" i="5"/>
  <c r="F83" i="5"/>
  <c r="K73" i="3"/>
  <c r="K72" i="3"/>
  <c r="K71" i="3"/>
  <c r="H72" i="3"/>
  <c r="J72" i="3" s="1"/>
  <c r="H71" i="3"/>
  <c r="J71" i="3" s="1"/>
  <c r="K69" i="3"/>
  <c r="H70" i="3"/>
  <c r="H69" i="3"/>
  <c r="I69" i="3" s="1"/>
  <c r="O69" i="3" l="1"/>
  <c r="P69" i="3" s="1"/>
  <c r="I70" i="3"/>
  <c r="J70" i="3"/>
  <c r="K70" i="3" s="1"/>
  <c r="M70" i="3" s="1"/>
  <c r="O72" i="3"/>
  <c r="P72" i="3" s="1"/>
  <c r="N72" i="3"/>
  <c r="M72" i="3"/>
  <c r="N71" i="3"/>
  <c r="M71" i="3"/>
  <c r="O71" i="3"/>
  <c r="P71" i="3" s="1"/>
  <c r="N73" i="3"/>
  <c r="O73" i="3"/>
  <c r="P73" i="3" s="1"/>
  <c r="M73" i="3"/>
  <c r="N69" i="3"/>
  <c r="M69" i="3"/>
  <c r="Q69" i="3" s="1"/>
  <c r="F73" i="5"/>
  <c r="F6" i="5"/>
  <c r="F7" i="5"/>
  <c r="F8" i="5"/>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9" i="5"/>
  <c r="F70" i="5"/>
  <c r="F71" i="5"/>
  <c r="F72" i="5"/>
  <c r="F5" i="5"/>
  <c r="F4" i="5"/>
  <c r="G44" i="4"/>
  <c r="G43" i="4"/>
  <c r="G47" i="4"/>
  <c r="G48" i="4"/>
  <c r="G49" i="4"/>
  <c r="G50" i="4"/>
  <c r="G51" i="4"/>
  <c r="G52" i="4"/>
  <c r="G53" i="4"/>
  <c r="G54" i="4"/>
  <c r="G55" i="4"/>
  <c r="G56" i="4"/>
  <c r="G57" i="4"/>
  <c r="G58" i="4"/>
  <c r="G59" i="4"/>
  <c r="G60" i="4"/>
  <c r="G61" i="4"/>
  <c r="G62" i="4"/>
  <c r="G63" i="4"/>
  <c r="G64" i="4"/>
  <c r="G65" i="4"/>
  <c r="G66" i="4"/>
  <c r="G67" i="4"/>
  <c r="G46" i="4"/>
  <c r="G45"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4" i="4"/>
  <c r="G3" i="4"/>
  <c r="H38" i="3"/>
  <c r="J38" i="3" s="1"/>
  <c r="K38" i="3" s="1"/>
  <c r="H37" i="3"/>
  <c r="J37" i="3" s="1"/>
  <c r="K37" i="3" s="1"/>
  <c r="H36" i="3"/>
  <c r="J36" i="3" s="1"/>
  <c r="K36" i="3" s="1"/>
  <c r="H35" i="3"/>
  <c r="J35" i="3" s="1"/>
  <c r="K35" i="3" s="1"/>
  <c r="H34" i="3"/>
  <c r="J34" i="3" s="1"/>
  <c r="K34" i="3" s="1"/>
  <c r="H33" i="3"/>
  <c r="J33" i="3" s="1"/>
  <c r="K33" i="3" s="1"/>
  <c r="H32" i="3"/>
  <c r="J32" i="3" s="1"/>
  <c r="K32" i="3" s="1"/>
  <c r="H31" i="3"/>
  <c r="J31" i="3" s="1"/>
  <c r="K31" i="3" s="1"/>
  <c r="H30" i="3"/>
  <c r="J30" i="3" s="1"/>
  <c r="K30" i="3" s="1"/>
  <c r="H29" i="3"/>
  <c r="J29" i="3" s="1"/>
  <c r="K29" i="3" s="1"/>
  <c r="K28" i="3"/>
  <c r="M28" i="3" s="1"/>
  <c r="J28" i="3"/>
  <c r="J27" i="3"/>
  <c r="K27" i="3" s="1"/>
  <c r="J26" i="3"/>
  <c r="K26" i="3" s="1"/>
  <c r="O26" i="3" s="1"/>
  <c r="P26" i="3" s="1"/>
  <c r="J25" i="3"/>
  <c r="K25" i="3" s="1"/>
  <c r="J24" i="3"/>
  <c r="K24" i="3" s="1"/>
  <c r="J23" i="3"/>
  <c r="K23" i="3" s="1"/>
  <c r="J22" i="3"/>
  <c r="K22" i="3" s="1"/>
  <c r="O21" i="3"/>
  <c r="P21" i="3" s="1"/>
  <c r="J21" i="3"/>
  <c r="K21" i="3" s="1"/>
  <c r="J20" i="3"/>
  <c r="K20" i="3" s="1"/>
  <c r="J19" i="3"/>
  <c r="K19" i="3" s="1"/>
  <c r="M19" i="3" s="1"/>
  <c r="J18" i="3"/>
  <c r="K18" i="3" s="1"/>
  <c r="J17" i="3"/>
  <c r="K17" i="3" s="1"/>
  <c r="J16" i="3"/>
  <c r="K16" i="3" s="1"/>
  <c r="J15" i="3"/>
  <c r="K15" i="3" s="1"/>
  <c r="N15" i="3" s="1"/>
  <c r="J14" i="3"/>
  <c r="K14" i="3" s="1"/>
  <c r="H13" i="3"/>
  <c r="J13" i="3" s="1"/>
  <c r="K13" i="3" s="1"/>
  <c r="H12" i="3"/>
  <c r="J12" i="3" s="1"/>
  <c r="K12" i="3" s="1"/>
  <c r="N12" i="3" s="1"/>
  <c r="H11" i="3"/>
  <c r="J11" i="3" s="1"/>
  <c r="K11" i="3" s="1"/>
  <c r="N11" i="3" s="1"/>
  <c r="H10" i="3"/>
  <c r="J10" i="3" s="1"/>
  <c r="K10" i="3" s="1"/>
  <c r="H9" i="3"/>
  <c r="J9" i="3" s="1"/>
  <c r="K9" i="3" s="1"/>
  <c r="H8" i="3"/>
  <c r="J8" i="3" s="1"/>
  <c r="K8" i="3" s="1"/>
  <c r="N8" i="3" s="1"/>
  <c r="H7" i="3"/>
  <c r="J7" i="3" s="1"/>
  <c r="K7" i="3" s="1"/>
  <c r="N7" i="3" s="1"/>
  <c r="H6" i="3"/>
  <c r="J6" i="3" s="1"/>
  <c r="K6" i="3" s="1"/>
  <c r="H5" i="3"/>
  <c r="J5" i="3" s="1"/>
  <c r="K5" i="3" s="1"/>
  <c r="H4" i="3"/>
  <c r="J4" i="3" s="1"/>
  <c r="K4" i="3" s="1"/>
  <c r="N4" i="3" s="1"/>
  <c r="N70" i="3" l="1"/>
  <c r="Q70" i="3" s="1"/>
  <c r="O70" i="3"/>
  <c r="P70" i="3" s="1"/>
  <c r="Q71" i="3"/>
  <c r="Q72" i="3"/>
  <c r="Q73" i="3"/>
  <c r="N17" i="3"/>
  <c r="M17" i="3"/>
  <c r="N5" i="3"/>
  <c r="M5" i="3"/>
  <c r="N13" i="3"/>
  <c r="M13" i="3"/>
  <c r="M24" i="3"/>
  <c r="N24" i="3"/>
  <c r="N6" i="3"/>
  <c r="O6" i="3"/>
  <c r="P6" i="3" s="1"/>
  <c r="N9" i="3"/>
  <c r="M9" i="3"/>
  <c r="N10" i="3"/>
  <c r="O10" i="3"/>
  <c r="P10" i="3" s="1"/>
  <c r="M20" i="3"/>
  <c r="N20" i="3"/>
  <c r="M7" i="3"/>
  <c r="M11" i="3"/>
  <c r="Q11" i="3" s="1"/>
  <c r="N28" i="3"/>
  <c r="O7" i="3"/>
  <c r="P7" i="3" s="1"/>
  <c r="O11" i="3"/>
  <c r="P11" i="3" s="1"/>
  <c r="M15" i="3"/>
  <c r="O23" i="3"/>
  <c r="P23" i="3" s="1"/>
  <c r="N23" i="3"/>
  <c r="M31" i="3"/>
  <c r="O31" i="3"/>
  <c r="P31" i="3" s="1"/>
  <c r="N31" i="3"/>
  <c r="M35" i="3"/>
  <c r="O35" i="3"/>
  <c r="P35" i="3" s="1"/>
  <c r="N35" i="3"/>
  <c r="M4" i="3"/>
  <c r="M8" i="3"/>
  <c r="M12" i="3"/>
  <c r="O19" i="3"/>
  <c r="P19" i="3" s="1"/>
  <c r="N19" i="3"/>
  <c r="Q19" i="3" s="1"/>
  <c r="M23" i="3"/>
  <c r="M32" i="3"/>
  <c r="O32" i="3"/>
  <c r="P32" i="3" s="1"/>
  <c r="N32" i="3"/>
  <c r="M36" i="3"/>
  <c r="O36" i="3"/>
  <c r="P36" i="3" s="1"/>
  <c r="N36" i="3"/>
  <c r="O4" i="3"/>
  <c r="P4" i="3" s="1"/>
  <c r="O8" i="3"/>
  <c r="P8" i="3" s="1"/>
  <c r="O12" i="3"/>
  <c r="P12" i="3" s="1"/>
  <c r="O14" i="3"/>
  <c r="P14" i="3" s="1"/>
  <c r="M14" i="3"/>
  <c r="M16" i="3"/>
  <c r="O16" i="3"/>
  <c r="P16" i="3" s="1"/>
  <c r="O18" i="3"/>
  <c r="P18" i="3" s="1"/>
  <c r="M18" i="3"/>
  <c r="O22" i="3"/>
  <c r="P22" i="3" s="1"/>
  <c r="N22" i="3"/>
  <c r="M22" i="3"/>
  <c r="N25" i="3"/>
  <c r="M25" i="3"/>
  <c r="O27" i="3"/>
  <c r="P27" i="3" s="1"/>
  <c r="N27" i="3"/>
  <c r="M27" i="3"/>
  <c r="M29" i="3"/>
  <c r="O29" i="3"/>
  <c r="P29" i="3" s="1"/>
  <c r="N29" i="3"/>
  <c r="M33" i="3"/>
  <c r="O33" i="3"/>
  <c r="P33" i="3" s="1"/>
  <c r="N33" i="3"/>
  <c r="M37" i="3"/>
  <c r="O37" i="3"/>
  <c r="P37" i="3" s="1"/>
  <c r="N37" i="3"/>
  <c r="O5" i="3"/>
  <c r="P5" i="3" s="1"/>
  <c r="M6" i="3"/>
  <c r="O9" i="3"/>
  <c r="P9" i="3" s="1"/>
  <c r="Q9" i="3" s="1"/>
  <c r="M10" i="3"/>
  <c r="O13" i="3"/>
  <c r="P13" i="3" s="1"/>
  <c r="N14" i="3"/>
  <c r="O15" i="3"/>
  <c r="P15" i="3" s="1"/>
  <c r="N16" i="3"/>
  <c r="O17" i="3"/>
  <c r="P17" i="3" s="1"/>
  <c r="Q17" i="3" s="1"/>
  <c r="N18" i="3"/>
  <c r="N21" i="3"/>
  <c r="M21" i="3"/>
  <c r="O25" i="3"/>
  <c r="P25" i="3" s="1"/>
  <c r="M30" i="3"/>
  <c r="O30" i="3"/>
  <c r="P30" i="3" s="1"/>
  <c r="N30" i="3"/>
  <c r="M34" i="3"/>
  <c r="O34" i="3"/>
  <c r="P34" i="3" s="1"/>
  <c r="N34" i="3"/>
  <c r="M38" i="3"/>
  <c r="O38" i="3"/>
  <c r="P38" i="3" s="1"/>
  <c r="N38" i="3"/>
  <c r="O20" i="3"/>
  <c r="P20" i="3" s="1"/>
  <c r="Q20" i="3" s="1"/>
  <c r="O24" i="3"/>
  <c r="P24" i="3" s="1"/>
  <c r="M26" i="3"/>
  <c r="O28" i="3"/>
  <c r="P28" i="3" s="1"/>
  <c r="N26" i="3"/>
  <c r="J53" i="3"/>
  <c r="K53" i="3"/>
  <c r="M53" i="3" s="1"/>
  <c r="J52" i="3"/>
  <c r="K52" i="3"/>
  <c r="M52" i="3" s="1"/>
  <c r="J51" i="3"/>
  <c r="K51" i="3"/>
  <c r="O51" i="3" s="1"/>
  <c r="P51" i="3" s="1"/>
  <c r="J50" i="3"/>
  <c r="K50" i="3"/>
  <c r="O50" i="3" s="1"/>
  <c r="P50" i="3" s="1"/>
  <c r="J49" i="3"/>
  <c r="K49" i="3" s="1"/>
  <c r="Q28" i="3" l="1"/>
  <c r="Q26" i="3"/>
  <c r="Q13" i="3"/>
  <c r="Q5" i="3"/>
  <c r="Q7" i="3"/>
  <c r="Q24" i="3"/>
  <c r="Q21" i="3"/>
  <c r="Q23" i="3"/>
  <c r="Q12" i="3"/>
  <c r="Q10" i="3"/>
  <c r="Q25" i="3"/>
  <c r="N50" i="3"/>
  <c r="N51" i="3"/>
  <c r="Q15" i="3"/>
  <c r="Q4" i="3"/>
  <c r="M50" i="3"/>
  <c r="Q50" i="3" s="1"/>
  <c r="M51" i="3"/>
  <c r="Q6" i="3"/>
  <c r="Q22" i="3"/>
  <c r="Q30" i="3"/>
  <c r="Q37" i="3"/>
  <c r="Q34" i="3"/>
  <c r="Q32" i="3"/>
  <c r="Q38" i="3"/>
  <c r="Q29" i="3"/>
  <c r="Q16" i="3"/>
  <c r="Q36" i="3"/>
  <c r="Q31" i="3"/>
  <c r="Q33" i="3"/>
  <c r="Q27" i="3"/>
  <c r="Q18" i="3"/>
  <c r="Q14" i="3"/>
  <c r="Q8" i="3"/>
  <c r="Q35" i="3"/>
  <c r="O53" i="3"/>
  <c r="P53" i="3" s="1"/>
  <c r="N53" i="3"/>
  <c r="O52" i="3"/>
  <c r="P52" i="3" s="1"/>
  <c r="N52" i="3"/>
  <c r="M49" i="3"/>
  <c r="N49" i="3"/>
  <c r="O49" i="3"/>
  <c r="P49" i="3" s="1"/>
  <c r="Q52" i="3" l="1"/>
  <c r="Q53" i="3"/>
  <c r="Q51" i="3"/>
  <c r="Q49" i="3"/>
  <c r="H66" i="3" l="1"/>
  <c r="J66" i="3" s="1"/>
  <c r="K66" i="3" s="1"/>
  <c r="H67" i="3"/>
  <c r="J67" i="3" s="1"/>
  <c r="K67" i="3" s="1"/>
  <c r="H68" i="3"/>
  <c r="J68" i="3" s="1"/>
  <c r="K68" i="3" s="1"/>
  <c r="H65" i="3"/>
  <c r="J65" i="3" s="1"/>
  <c r="K65" i="3" s="1"/>
  <c r="H64" i="3"/>
  <c r="J64" i="3" s="1"/>
  <c r="K64" i="3" s="1"/>
  <c r="O64" i="3" l="1"/>
  <c r="P64" i="3" s="1"/>
  <c r="N64" i="3"/>
  <c r="M64" i="3"/>
  <c r="O66" i="3"/>
  <c r="P66" i="3" s="1"/>
  <c r="N66" i="3"/>
  <c r="M66" i="3"/>
  <c r="O65" i="3"/>
  <c r="P65" i="3" s="1"/>
  <c r="N65" i="3"/>
  <c r="M65" i="3"/>
  <c r="O68" i="3"/>
  <c r="P68" i="3" s="1"/>
  <c r="N68" i="3"/>
  <c r="M68" i="3"/>
  <c r="O67" i="3"/>
  <c r="P67" i="3" s="1"/>
  <c r="N67" i="3"/>
  <c r="M67" i="3"/>
  <c r="H63" i="3"/>
  <c r="J63" i="3" s="1"/>
  <c r="K63" i="3" s="1"/>
  <c r="H61" i="3"/>
  <c r="J61" i="3" s="1"/>
  <c r="K61" i="3" s="1"/>
  <c r="H62" i="3"/>
  <c r="J62" i="3" s="1"/>
  <c r="K62" i="3" s="1"/>
  <c r="H60" i="3"/>
  <c r="J60" i="3" s="1"/>
  <c r="K60" i="3" s="1"/>
  <c r="H59" i="3"/>
  <c r="J59" i="3" s="1"/>
  <c r="K59" i="3" s="1"/>
  <c r="H55" i="3"/>
  <c r="J55" i="3" s="1"/>
  <c r="K55" i="3" s="1"/>
  <c r="H56" i="3"/>
  <c r="J56" i="3" s="1"/>
  <c r="K56" i="3" s="1"/>
  <c r="H57" i="3"/>
  <c r="J57" i="3" s="1"/>
  <c r="K57" i="3" s="1"/>
  <c r="H58" i="3"/>
  <c r="J58" i="3" s="1"/>
  <c r="K58" i="3" s="1"/>
  <c r="H54" i="3"/>
  <c r="J54" i="3" s="1"/>
  <c r="K54" i="3" s="1"/>
  <c r="M54" i="3" s="1"/>
  <c r="Q68" i="3" l="1"/>
  <c r="Q67" i="3"/>
  <c r="Q64" i="3"/>
  <c r="N54" i="3"/>
  <c r="O54" i="3"/>
  <c r="P54" i="3" s="1"/>
  <c r="O57" i="3"/>
  <c r="P57" i="3" s="1"/>
  <c r="N57" i="3"/>
  <c r="M57" i="3"/>
  <c r="N61" i="3"/>
  <c r="O61" i="3"/>
  <c r="P61" i="3" s="1"/>
  <c r="M61" i="3"/>
  <c r="O56" i="3"/>
  <c r="P56" i="3" s="1"/>
  <c r="N56" i="3"/>
  <c r="M56" i="3"/>
  <c r="N63" i="3"/>
  <c r="M63" i="3"/>
  <c r="M55" i="3"/>
  <c r="O55" i="3"/>
  <c r="P55" i="3" s="1"/>
  <c r="N55" i="3"/>
  <c r="O62" i="3"/>
  <c r="P62" i="3" s="1"/>
  <c r="M62" i="3"/>
  <c r="N62" i="3"/>
  <c r="O58" i="3"/>
  <c r="P58" i="3" s="1"/>
  <c r="N58" i="3"/>
  <c r="M58" i="3"/>
  <c r="Q66" i="3"/>
  <c r="Q65" i="3"/>
  <c r="O63" i="3"/>
  <c r="P63" i="3" s="1"/>
  <c r="Q63" i="3" s="1"/>
  <c r="O60" i="3"/>
  <c r="P60" i="3" s="1"/>
  <c r="M60" i="3"/>
  <c r="N60" i="3"/>
  <c r="O59" i="3"/>
  <c r="P59" i="3" s="1"/>
  <c r="M59" i="3"/>
  <c r="N59" i="3"/>
  <c r="Q57" i="3" l="1"/>
  <c r="Q54" i="3"/>
  <c r="Q58" i="3"/>
  <c r="Q62" i="3"/>
  <c r="Q55" i="3"/>
  <c r="Q61" i="3"/>
  <c r="Q56" i="3"/>
  <c r="Q60" i="3"/>
  <c r="Q59" i="3"/>
  <c r="H43" i="3" l="1"/>
  <c r="J43" i="3" s="1"/>
  <c r="K43" i="3" s="1"/>
  <c r="H41" i="3"/>
  <c r="J41" i="3" s="1"/>
  <c r="K41" i="3" s="1"/>
  <c r="H42" i="3"/>
  <c r="J42" i="3" s="1"/>
  <c r="K42" i="3" s="1"/>
  <c r="N42" i="3" l="1"/>
  <c r="M42" i="3"/>
  <c r="O42" i="3"/>
  <c r="P42" i="3" s="1"/>
  <c r="M41" i="3"/>
  <c r="O41" i="3"/>
  <c r="P41" i="3" s="1"/>
  <c r="N41" i="3"/>
  <c r="O43" i="3"/>
  <c r="P43" i="3" s="1"/>
  <c r="N43" i="3"/>
  <c r="M43" i="3"/>
  <c r="H40" i="3"/>
  <c r="J40" i="3" s="1"/>
  <c r="K40" i="3" s="1"/>
  <c r="H39" i="3"/>
  <c r="J39" i="3" s="1"/>
  <c r="K39" i="3" s="1"/>
  <c r="H48" i="3"/>
  <c r="J48" i="3" s="1"/>
  <c r="K48" i="3" s="1"/>
  <c r="N48" i="3" s="1"/>
  <c r="H45" i="3"/>
  <c r="J45" i="3" s="1"/>
  <c r="K45" i="3" s="1"/>
  <c r="N45" i="3" s="1"/>
  <c r="H46" i="3"/>
  <c r="J46" i="3" s="1"/>
  <c r="K46" i="3" s="1"/>
  <c r="H47" i="3"/>
  <c r="J47" i="3" s="1"/>
  <c r="K47" i="3" s="1"/>
  <c r="H44" i="3"/>
  <c r="J44" i="3" s="1"/>
  <c r="K44" i="3" s="1"/>
  <c r="M48" i="3" l="1"/>
  <c r="Q41" i="3"/>
  <c r="M45" i="3"/>
  <c r="N46" i="3"/>
  <c r="M46" i="3"/>
  <c r="O40" i="3"/>
  <c r="P40" i="3" s="1"/>
  <c r="N40" i="3"/>
  <c r="M40" i="3"/>
  <c r="N44" i="3"/>
  <c r="M44" i="3"/>
  <c r="O39" i="3"/>
  <c r="P39" i="3" s="1"/>
  <c r="N39" i="3"/>
  <c r="M39" i="3"/>
  <c r="O47" i="3"/>
  <c r="P47" i="3" s="1"/>
  <c r="N47" i="3"/>
  <c r="M47" i="3"/>
  <c r="Q42" i="3"/>
  <c r="Q43" i="3"/>
  <c r="O48" i="3"/>
  <c r="P48" i="3" s="1"/>
  <c r="O46" i="3"/>
  <c r="P46" i="3" s="1"/>
  <c r="O45" i="3"/>
  <c r="P45" i="3" s="1"/>
  <c r="O44" i="3"/>
  <c r="P44" i="3" s="1"/>
  <c r="Q47" i="3" l="1"/>
  <c r="Q48" i="3"/>
  <c r="Q45" i="3"/>
  <c r="Q44" i="3"/>
  <c r="Q39" i="3"/>
  <c r="Q46" i="3"/>
  <c r="Q40" i="3"/>
  <c r="BJ134" i="1"/>
  <c r="BJ135" i="1" s="1"/>
  <c r="BK134" i="1"/>
  <c r="BK135" i="1" s="1"/>
  <c r="BP134" i="1"/>
  <c r="BP135" i="1" s="1"/>
  <c r="BO134" i="1"/>
  <c r="BO135" i="1" s="1"/>
</calcChain>
</file>

<file path=xl/sharedStrings.xml><?xml version="1.0" encoding="utf-8"?>
<sst xmlns="http://schemas.openxmlformats.org/spreadsheetml/2006/main" count="1827" uniqueCount="448">
  <si>
    <t xml:space="preserve"> </t>
  </si>
  <si>
    <t>Kode</t>
  </si>
  <si>
    <t>Indikator</t>
  </si>
  <si>
    <t>KATEGORI: EKONOMI</t>
  </si>
  <si>
    <t>Aspek: Kinerja Ekonomi</t>
  </si>
  <si>
    <t>G4-EC1</t>
  </si>
  <si>
    <t>Nilai ekonomi yang dihasilkan dan didistribusikan secara langsung, termasuk pendapatan, biaya operator, kompensasi kepada karyawan, donasi dan investasi ke masyarakat, laba ditahan serta pembayaran ke peyedia modal pemerintah</t>
  </si>
  <si>
    <t>G4-EC2</t>
  </si>
  <si>
    <t>Implikasi keuangan dan berbagai risiko dan peluang untuk segala aktivitas perusahaan dalam menghadapi perubahan iklim.</t>
  </si>
  <si>
    <t>G4-EC3</t>
  </si>
  <si>
    <t>Daftar cukupan kewajiban perusahaan dalam perencanaan benefit yang sudah ditetapkan.</t>
  </si>
  <si>
    <t>G4-EC4</t>
  </si>
  <si>
    <t>Bantuan keuangan finansial signifikan yang diperoleh dari pemerintah</t>
  </si>
  <si>
    <t>Aspek: Keberadaan di Pasar</t>
  </si>
  <si>
    <t>G4-EC5</t>
  </si>
  <si>
    <t>Parameter standart upah karyawan dijenjang awal dibandingkan dengan upah karyawan minimum yang berlaku pada lokasi operasi tertentu.</t>
  </si>
  <si>
    <t>G4-EC6</t>
  </si>
  <si>
    <t>Perbandingan manajemen senior yang dipekerjakan dari masyarakat lokal di lokasi operasi yang signifikan</t>
  </si>
  <si>
    <t>Aspek: Dampak Ekonomi Tidak Langsung</t>
  </si>
  <si>
    <t>G4-EC7</t>
  </si>
  <si>
    <t>Pengembangan dan dampak dari investasi infrastruktur dan pelayanan yang disediakan terutama bagi kepentingan publik melalui perdagangan, jasa dan pelayanan.</t>
  </si>
  <si>
    <t>G4-EC8</t>
  </si>
  <si>
    <t>Pemahaman dan penjelasan atas dampak ekonomi secara tidak langsung termasuk luasan dampak.</t>
  </si>
  <si>
    <t>Aspek: Praktik Pengadaan</t>
  </si>
  <si>
    <t>G4-EC9</t>
  </si>
  <si>
    <t>Perbandingan pembelian dari pemasok lokal di lokasi operasional yang signifikan.</t>
  </si>
  <si>
    <t>KATEGORI: LINGKUNGAN</t>
  </si>
  <si>
    <t>Aspek: Bahan</t>
  </si>
  <si>
    <t>G4-EN1</t>
  </si>
  <si>
    <t>Material yang digunakan dan diklasifikasikan berdasarkan berat dan ukuran .</t>
  </si>
  <si>
    <t>G4-EN2</t>
  </si>
  <si>
    <t>Persentase material bahan daur ulang yang digunakan</t>
  </si>
  <si>
    <t>Aspek: Energi</t>
  </si>
  <si>
    <t>G4-EN3</t>
  </si>
  <si>
    <t>Pemakain energi yang berasal dari sumber utama dari luar organisasi</t>
  </si>
  <si>
    <t>G4-EN4</t>
  </si>
  <si>
    <t xml:space="preserve">Pemakaian energi yang berasal dari sumber energi yang utama baik secara langsung maupun tidak langsung. </t>
  </si>
  <si>
    <t>G4-EN5</t>
  </si>
  <si>
    <t>Penghematan energi melalui konservasi dan peningkatan efisiensi</t>
  </si>
  <si>
    <t>G4-EN6</t>
  </si>
  <si>
    <t>Inisiatif penyediaan produk dan jasa yang menggunakan energi efisien atau sumber gaya terbaru serta pengurangan penggunaaan energi sebagai dampak dari inisiatif ini.</t>
  </si>
  <si>
    <t>G4-EN7</t>
  </si>
  <si>
    <t>Inisiatif dalam hal pengurangan pemakain energi secara tidak langsung dan pengurangan yang berhasil dilakukan.</t>
  </si>
  <si>
    <t>Aspek: Air</t>
  </si>
  <si>
    <t>G4-EN8</t>
  </si>
  <si>
    <t>Total pemakaian air dari sumbernya</t>
  </si>
  <si>
    <t>G4-EN9</t>
  </si>
  <si>
    <t>Pemakaian air yang memberi dampak cukup signifikan dari sumber mata air.</t>
  </si>
  <si>
    <t>G4-EN10</t>
  </si>
  <si>
    <t>Persentase dan total jumlah air yang didaur ulang dan digunakan kembali</t>
  </si>
  <si>
    <t>Aspek: Keanekaragaman Hayati</t>
  </si>
  <si>
    <t>G4-EN11</t>
  </si>
  <si>
    <t>Lokasi dan luas lahan yang dimiliki, disewakan , di kelola atau yang berdekatan dengan area yang dilindungi dan area dengan nilai keaneka ragaman hayati yang tinggi diluar area yang dilindungi.</t>
  </si>
  <si>
    <t>G4-EN12</t>
  </si>
  <si>
    <t>Deskripsi dampak signifikan yang ditimbulkan oleh aktivitas produk dan jasa pada keanekaragaman hayati yang ada diwilayah yang dilindungi serta area dengan nilai keanekaragaman hayati diluar wilayah yang dilindungi.</t>
  </si>
  <si>
    <t>G4-EN13</t>
  </si>
  <si>
    <t>Habitat yang dilindungi atau dikembalikan kembali</t>
  </si>
  <si>
    <t>G4-EN14</t>
  </si>
  <si>
    <t>Jumlah spesies yang termasuk dalam data konservasi nasional dan habitat di wilayah yang terkena dampak operasi, berdasarkan resiko kepunahan.</t>
  </si>
  <si>
    <t>Aspek: Emisi</t>
  </si>
  <si>
    <t>G4-EN15</t>
  </si>
  <si>
    <t>Total emisi gas rumah kaca secara langsung dan tidak langsung yang diukur berdasarkan berat.</t>
  </si>
  <si>
    <t>G4-EN16</t>
  </si>
  <si>
    <t>Emisi gas rumah kaca secara tidak langsung dan relevan yang diukur berdasarkan berat.</t>
  </si>
  <si>
    <t>G4-EN17</t>
  </si>
  <si>
    <t>Emisi gas rumah kaca lainnya</t>
  </si>
  <si>
    <t>G4-EN18</t>
  </si>
  <si>
    <t>Intensitas emisi gas rumah kaca</t>
  </si>
  <si>
    <t>G4-EN19</t>
  </si>
  <si>
    <t>NO, SO dan emisi udara lain yang signifikan dan diklasifikasikan berdasarkan jenis dan berat.</t>
  </si>
  <si>
    <t>G4-EN20</t>
  </si>
  <si>
    <t>Emisi bahan perusak ozon</t>
  </si>
  <si>
    <t>G4-EN21</t>
  </si>
  <si>
    <t>NOX, SOX, DAN EMISI UDARA SIGNIFIKAN LAINNYA</t>
  </si>
  <si>
    <t>Aspek: Efluen dan Limbah</t>
  </si>
  <si>
    <t>G4-EN22</t>
  </si>
  <si>
    <t>TOTAL AIR YANG DIBUANG BERDASARKAN KUALITAS DAN TUJUAN</t>
  </si>
  <si>
    <t>G4-EN23</t>
  </si>
  <si>
    <t>BOBOT TOTAL LIMBAH BERDASARKAN JENIS DAN METODE PEMBUANGAN</t>
  </si>
  <si>
    <t>G4-EN24</t>
  </si>
  <si>
    <t>JUMLAH DAN VOLUME TOTAL TUMPAHAN SIGNIFIKAN</t>
  </si>
  <si>
    <t>G4-EN25</t>
  </si>
  <si>
    <t>BOBOT LIMBAH YANG DIANGGAP BERBAHAYA MENURUT KETENTUAN KONVENSI BASEL2 LAMPIRAN I, II, III, DAN VIII YANG DIANGKUT, DIIMPOR, DIEKSPOR, ATAU DIOLAH, DAN PERSENTASE LIMBAH YANG DIANGKUT UNTUK PENGIRIMAN INTERNASIONAL</t>
  </si>
  <si>
    <t>G4-EN26</t>
  </si>
  <si>
    <t>Identitas, ukuran, status yang dilindungi dan nilai keaneka ragaman hayati yang terkandung didalam air dan habitat yang ada disekitarnya secara signifikan terkena dampak akibat adanya laporan mengenai kebocoran dan pemborosan air yang dilakukan perusahaan .</t>
  </si>
  <si>
    <t>Aspek: Produk dan Jasa</t>
  </si>
  <si>
    <t>G4-EN27</t>
  </si>
  <si>
    <t>Inisaitif untuk mengurangi dampak buruk pada lingkungan yang diakibatkan oleh produk dan jasa dan memperluas dampak dari inisiatif ini.</t>
  </si>
  <si>
    <t>G4-EN28</t>
  </si>
  <si>
    <t>Persentase dari produk yang terjual dan materi kemasan dikembalikan berdasarkan katagori.</t>
  </si>
  <si>
    <t>Aspek: Kepatuhan</t>
  </si>
  <si>
    <t>G4-EN29</t>
  </si>
  <si>
    <t>Nilai moneter dari denda dan jumlah biaya sanksi-sanksi akibat adanya pelanggaran terhadap peraturan dan hukum lingkungan hidup.</t>
  </si>
  <si>
    <t>Aspek: Transportasi</t>
  </si>
  <si>
    <t>G4-EN30</t>
  </si>
  <si>
    <t>Dampak signifikan terhadap lingkungan yang diakibatkan adanya transportasi, benda lain dan materi yng digunakan perusahaan dalam operasinya mengirim para pegawainya.</t>
  </si>
  <si>
    <t>Aspek: Lain-lain</t>
  </si>
  <si>
    <t>G4-EN31</t>
  </si>
  <si>
    <t>Jumlah biaya untuk perlindungan lingkungan dan investasi berdasakan jenis kegiatan.</t>
  </si>
  <si>
    <t>Aspek: Asesmen Pemasok atas Lingkungan</t>
  </si>
  <si>
    <t>G4-EN32</t>
  </si>
  <si>
    <t>PERSENTASE PENAPISAN PEMASOK BARU MENGGUNAKAN KRITERIA LINGKUNGAN</t>
  </si>
  <si>
    <t>G4-EN33</t>
  </si>
  <si>
    <t>DAMPAK LINGKUNGAN NEGATIF SIGNIFIKAN AKTUAL DAN POTENSIAL DALAM RANTAI PASOKAN DAN TINDAKAN YANG DIAMBIL</t>
  </si>
  <si>
    <t>Aspek: Mekanisme Pengaduan Masalah Lingkungan</t>
  </si>
  <si>
    <t>G4-EN34</t>
  </si>
  <si>
    <t>JUMLAH PENGADUAN TENTANG DAMPAK LINGKUNGAN YANG DIAJUKAN, DITANGANI, DAN DISELESAIKAN MELALUI MEKANISME PENGADUAN RESMI</t>
  </si>
  <si>
    <t xml:space="preserve"> KATEGORI: SOSIAL</t>
  </si>
  <si>
    <t>Aspek: Kepegawaian</t>
  </si>
  <si>
    <t>G4-LA1</t>
  </si>
  <si>
    <t>Jumlah total rata-rata turnover tenaga kerja berdasarjkan kelompok usia, jenis kelamin, dan area.</t>
  </si>
  <si>
    <t>G4-LA2</t>
  </si>
  <si>
    <t>Benefit yang diberikan kepada pegawai tetap</t>
  </si>
  <si>
    <t>G4-LA3</t>
  </si>
  <si>
    <t>Laporkan jumlah total karyawan yang berhak mendapatkan cuti melahirkan</t>
  </si>
  <si>
    <t>Aspek: Hubungan Industrial</t>
  </si>
  <si>
    <t>G4-LA4</t>
  </si>
  <si>
    <t>Batas waktu minimum pemberitahuan yang terkait mengenai perubahan kebijakan operasional, termasuk mengenai apakah hal tersebut akan tercantum dalam perjanjian bersama</t>
  </si>
  <si>
    <t>Aspek: Kesehatan dan Keselamatan Kerja</t>
  </si>
  <si>
    <t>G4-LA5</t>
  </si>
  <si>
    <t>Persentase total pegawai yang ada dalam struktur formal manjemen, yaitu komite keselamatan dan kesehatan kerja yang membantu yang mengawasi dan memberi arahan dalam program keselamatan dan kesehatan kerja.</t>
  </si>
  <si>
    <t>G4-LA6</t>
  </si>
  <si>
    <t>Tingkat dan jumlah kecelakaan, jumlah hari hilang, dan tingkat absensi yang ada berdasakan area.</t>
  </si>
  <si>
    <t>G4-LA7</t>
  </si>
  <si>
    <t>Program pendidikan, pelatihan, pembimbingan, pencegahan, dan pengendalian resiko diadakan untuk membantu pegawai, keluarga mereka dan lingkungan sekitar dalam menanggulangi penyakit serius.</t>
  </si>
  <si>
    <t>G4-LA8</t>
  </si>
  <si>
    <t>Hal-hal mengenai keselamtan dan kesehatan kerja tercantum secara formal dan tertulis dalam sebuah perjanjian serikat pekerja</t>
  </si>
  <si>
    <t>Aspek: Pelatihan dan Pendidikan</t>
  </si>
  <si>
    <t>G4-LA9</t>
  </si>
  <si>
    <t>Jumlah waktu rata-rata untuk pelatihan setiap tahunnya , setiap pegawai berdasarkan katagori pegawai</t>
  </si>
  <si>
    <t>G4-LA10</t>
  </si>
  <si>
    <t>Program keterampilan manajemen dan pendidikan jangka panjang yang mendukung kecakapan para pegawai dan memmbantu mereka untuk terus berkarya.</t>
  </si>
  <si>
    <t>G4-LA11</t>
  </si>
  <si>
    <t>Persentase para pegawai yang menerima penilaian pegawai atas peforma dan perkembangan mereka secara berkala.</t>
  </si>
  <si>
    <t>Aspek: Keberagaman dan Kesetaraan Peluang</t>
  </si>
  <si>
    <t>G4-LA12</t>
  </si>
  <si>
    <t>Komposisi badan tata kelola dan penjabaran pegawai berdasarkan katagori, jenis kelamin, usia, kelompok minoritas dan indikasi keanekargaman lainnya.</t>
  </si>
  <si>
    <t>Aspek: Kesetaraan Remunerasi Perempuan dan Laki-laki</t>
  </si>
  <si>
    <t>G4-LA13</t>
  </si>
  <si>
    <t>Perbandingan upah standart antara pria dan wanita berdasarkan katagori pegawai.</t>
  </si>
  <si>
    <t>Aspek: Asesmen Pemasok atas Praktik Ketenagakerjaan</t>
  </si>
  <si>
    <t>G4-LA14</t>
  </si>
  <si>
    <t>Laporkan persentase penapisan pemasok baru menggunakan kriteria praktik ketenagakerjaan.</t>
  </si>
  <si>
    <t>G4-LA15</t>
  </si>
  <si>
    <t>Laporkan jumlah pemasok yang diidentifikasi memiliki dampak negatif aktual dan potensial yang signifikan</t>
  </si>
  <si>
    <t>Aspek: Mekanisme Pengaduan Masalah Ketenagakerjaan</t>
  </si>
  <si>
    <t>G4-LA16</t>
  </si>
  <si>
    <t>Laporkan jumlah total pengaduan tentang praktik ketenagakerjaan yang diajukan melalui mekanisme resmi</t>
  </si>
  <si>
    <t>Aspek: Investasi</t>
  </si>
  <si>
    <t>G4-HR1</t>
  </si>
  <si>
    <t>Persentase dan total jumlah perjanjian investasi yang ada dan mencakup pasal mengenai hak asai manussia atau telah melalui evaluasi mengenai hak asasi manusia.</t>
  </si>
  <si>
    <t>G4-HR2</t>
  </si>
  <si>
    <t>Total jumlah waktu pelatihan mengenai kebijakan dan prosedur yang terkait denagn aspek HAM yang berhubungan dengan prosedur kerja, termasuk persentase pegawai yang dilatih.</t>
  </si>
  <si>
    <t>Aspek: Non-diskriminasi</t>
  </si>
  <si>
    <t>G4-HR3</t>
  </si>
  <si>
    <t>Total jumlah kasus diskriminasi dan langkah penyelesaian masalah yang diambil</t>
  </si>
  <si>
    <t>Aspek: Kebebasan Berserikat dan Perjanjian Kerja Bersama</t>
  </si>
  <si>
    <t>G4-HR4</t>
  </si>
  <si>
    <t>Aspek: Pekerja Anak</t>
  </si>
  <si>
    <t>G4-HR5</t>
  </si>
  <si>
    <t>Prosedur kerja yang teridentifikasi memiliki resiko akan adanya pekerja anak dan langkah yang diambil untuk menghapuskan pekerja anak</t>
  </si>
  <si>
    <t>Aspek: Pekerja Paksa atau Wajib Kerja</t>
  </si>
  <si>
    <t>G4-HR6</t>
  </si>
  <si>
    <t>Laporkan tindakan yang diambil oleh organisasi dalam periode pelaporan yang dimaksudkan untuk berkontribusi dalam penghapusan semua bentuk pekerja paksa atau wajib kerja</t>
  </si>
  <si>
    <t>Aspek: Praktik Pengamanan</t>
  </si>
  <si>
    <t>G4-HR7</t>
  </si>
  <si>
    <t>Persentase petugas keamanan yang dilatih sesuai dengan kebijakan atau prosedur perusahaan yang terkait dengan aspek HAM dan prosedur kerja.</t>
  </si>
  <si>
    <t>Aspek: Hak Adat</t>
  </si>
  <si>
    <t>G4-HR8</t>
  </si>
  <si>
    <t>Total jumlah kasus pelanggaran yang berkaitan dengan hak masyarakat adat dan langkah yang diambil.</t>
  </si>
  <si>
    <t>Aspek: Asesmen</t>
  </si>
  <si>
    <t>G4-HR9</t>
  </si>
  <si>
    <t>Laporkan jumlah total dan persentase operasi yang merupakan subyek untuk dilakukan reviu atau asesmen dampak hak asasi manusia, berdasarkan negara.</t>
  </si>
  <si>
    <t>Aspek: Asesmen Pemasok atas Hak Asasi Manusia</t>
  </si>
  <si>
    <t>G4-HR10</t>
  </si>
  <si>
    <t>Laporkan persentase penapisan pemasok baru menggunakan kriteria hak asasi manusia.</t>
  </si>
  <si>
    <t>G4-HR11</t>
  </si>
  <si>
    <t>Laporkan persentase pemasok yang diidentifikasi memiliki dampak hak asasi manusia negatif</t>
  </si>
  <si>
    <t>Aspek: Mekanisme Pengaduan Masalah Hak Asasi Manusia</t>
  </si>
  <si>
    <t>G4-HR12</t>
  </si>
  <si>
    <t>Laporkan jumlah total pengaduan tentang dampak hak asasi manusia yang diajukan melalui mekanisme resmi</t>
  </si>
  <si>
    <t>G4-SO1</t>
  </si>
  <si>
    <t>Laporkan persentase operasi dengan pelibatan masyarakat lokal, asesmen dampak, dan program pengembangan yang diterapkan</t>
  </si>
  <si>
    <t>G4-SO2</t>
  </si>
  <si>
    <t>Laporkan operasi dengan dampak negatif aktual dan potensial yang signifikan terhadap masyarakat lokal</t>
  </si>
  <si>
    <t>G4-SO3</t>
  </si>
  <si>
    <t>Persentase dan total jumlah unit usahayang dianalisa memiliki resiko terkait tindakan penyuapan dan korupsi</t>
  </si>
  <si>
    <t>G4-SO4</t>
  </si>
  <si>
    <t>Persentase jumlah pegawai yang dilatih dalam prosedur dan kebijakan perusahaan terkait Anti-korupsi</t>
  </si>
  <si>
    <t>G4-SO5</t>
  </si>
  <si>
    <t>Langkah yang diambil dalam mengatasi kasus tindakan penyuapan dan korupsi</t>
  </si>
  <si>
    <t>G4-SO6</t>
  </si>
  <si>
    <t>Laporkan total nilai moneter dari kontribusi politik secara finansial dan non-finansial yang dilakukan</t>
  </si>
  <si>
    <t>G4-SO7</t>
  </si>
  <si>
    <t>Laporkan jumlah total tindakan hukum yang tertunda atau diselesaikan selama periode pelaporan terkait dengan anti persaingan dan pelanggaran undang-undang anti-trust dan monopoli yang organisasi teridentifikasi ikut serta</t>
  </si>
  <si>
    <t>G4-SO8</t>
  </si>
  <si>
    <t>Nilai monetor dari denda dan jumlah biaya sanksi-sanksi akibat pelanggaran hukum dan kebijakan.</t>
  </si>
  <si>
    <t>G4-SO9</t>
  </si>
  <si>
    <t>Laporkan persentase penapisan pemasok baru menggunakan kriteria dampak terhadap masyarakat</t>
  </si>
  <si>
    <t>G4-SO10</t>
  </si>
  <si>
    <t>Laporkan persentase pemasok yang diidentifikasi memiliki dampak negatif signifikan aktual dan potensial terhadap masyarakat yang telah disepakati untuk diperbaiki berdasarkan hasil asesmen yang dilakukan.</t>
  </si>
  <si>
    <t>G4-SO11</t>
  </si>
  <si>
    <t>Laporkan jumlah total pengaduan tentang dampak pada masyarakat yang diajukan melalui mekanisme resmi</t>
  </si>
  <si>
    <t>G4-PR1</t>
  </si>
  <si>
    <t>Laporkan persentase kategori produk dan jasa yang signifikan dampak kesehatan dan keselamatannya</t>
  </si>
  <si>
    <t>G4-PR2</t>
  </si>
  <si>
    <t>Jumlah total kasus pelanggaran kebijakan dan mekanisme kepatuhan yaang terkait dengan kesehatan dan keselamatan konsumen dalam keseluruhan proses, diukur berdasarkan hasil akhirnya.</t>
  </si>
  <si>
    <t>G4-PR3</t>
  </si>
  <si>
    <t>Jenis informasi produk dan jasa yang dibutuhkan dalam prosedur kerja, dan persentase produk dan jasa yang terkait dalam prosedur tersebut.</t>
  </si>
  <si>
    <t>G4-PR4</t>
  </si>
  <si>
    <t>Jumlah total kasus pelanggaran kebijakan dan mekanisme kepatuhan yang terkait dengan informasi produk dan jasa dan pelabelan, diukur berdasarkan hasil akhirnya.</t>
  </si>
  <si>
    <t>G4-PR5</t>
  </si>
  <si>
    <t>Praktek-praktek yang terkait dengan kepuasan konsumen, termasuk hasil survey evaluasi kepuasan konsumen.</t>
  </si>
  <si>
    <t>G4-PR6</t>
  </si>
  <si>
    <t>penjualan produk yang dilarang</t>
  </si>
  <si>
    <t>G4-PR7</t>
  </si>
  <si>
    <t>Jumlah total khusus pelanggaran kebijakan dan mekanisme kepatuhn yang terkait dengan komunikasi penjualan, termasuk iklan, promosi dan bentuk kerjasama, diukur berdasarkan hasil akhirnya.</t>
  </si>
  <si>
    <t>G4-PR8</t>
  </si>
  <si>
    <t>Jumlah total pengaduan yang tervalidasi yang berkaitan dengan pelanggaran privasi konsumen dan data konsumen yang hilang.</t>
  </si>
  <si>
    <t>G4-PR9</t>
  </si>
  <si>
    <t>Nilai moneter dari denda dan jumlah biaya sanksi-sanksi akibat pelanggaran hukum dan kebijakan yang terkait dengan pengadaan dan penggunaan produk dan jasa</t>
  </si>
  <si>
    <t xml:space="preserve">∑ x_yi </t>
  </si>
  <si>
    <t>∑ x_yi /ni</t>
  </si>
  <si>
    <r>
      <rPr>
        <b/>
        <sz val="11"/>
        <color theme="1"/>
        <rFont val="Calibri"/>
        <family val="2"/>
      </rPr>
      <t>∑</t>
    </r>
    <r>
      <rPr>
        <b/>
        <sz val="11"/>
        <color theme="1"/>
        <rFont val="Calibri"/>
        <family val="2"/>
        <scheme val="minor"/>
      </rPr>
      <t>Ni = 91</t>
    </r>
  </si>
  <si>
    <t>Prosedur kerja yang teridentifikasi dimana hak untuk melatih kebebasan berserikat dan perundingann bersama menjadi berisiko dan langkah yang dimbil untuk mendukung hak kebebasan berserikat tersebut.</t>
  </si>
  <si>
    <t>KATEGORI: HAK ASASI MANUSIA</t>
  </si>
  <si>
    <t>KATEGORI:MASYARAKAT</t>
  </si>
  <si>
    <t>KATEGORI: TANGGUNG JAWAB ATAS PRODUK</t>
  </si>
  <si>
    <t>NO</t>
  </si>
  <si>
    <t>∑ x_yi = total jumlah ceklist pertahun</t>
  </si>
  <si>
    <t xml:space="preserve">Ni = Banyaknya item atau jumah item </t>
  </si>
  <si>
    <t>ELSA</t>
  </si>
  <si>
    <t>AKRA</t>
  </si>
  <si>
    <t>ARTI</t>
  </si>
  <si>
    <t>CNKO</t>
  </si>
  <si>
    <t>KOPI</t>
  </si>
  <si>
    <t>PTBA</t>
  </si>
  <si>
    <t>DWGL</t>
  </si>
  <si>
    <t>BOSS</t>
  </si>
  <si>
    <t>INPS</t>
  </si>
  <si>
    <t>TCPI</t>
  </si>
  <si>
    <t>SURE</t>
  </si>
  <si>
    <t>TEBE</t>
  </si>
  <si>
    <t>SMMT</t>
  </si>
  <si>
    <t>No</t>
  </si>
  <si>
    <t xml:space="preserve">Kode </t>
  </si>
  <si>
    <t xml:space="preserve">Nama Perusahaan </t>
  </si>
  <si>
    <t>Tahun</t>
  </si>
  <si>
    <t>OUTPUT (Penjualan)</t>
  </si>
  <si>
    <t>Beban Penjualan</t>
  </si>
  <si>
    <t>Beban umum adm</t>
  </si>
  <si>
    <t>INPUT</t>
  </si>
  <si>
    <t>VA</t>
  </si>
  <si>
    <t>OUT-IN</t>
  </si>
  <si>
    <t>VACA = VA/CE</t>
  </si>
  <si>
    <t>CE(Total Ekuitas)</t>
  </si>
  <si>
    <t>Hasil VACA</t>
  </si>
  <si>
    <t>STVA= SC/VA</t>
  </si>
  <si>
    <t>SC = (VA-HC)</t>
  </si>
  <si>
    <t>Hasil STVA</t>
  </si>
  <si>
    <t xml:space="preserve">VAIC = VACA + VAHU + STVA </t>
  </si>
  <si>
    <t>Beban usaha</t>
  </si>
  <si>
    <t>Borneo Olah Sarana Sukses Tbk.</t>
  </si>
  <si>
    <t>Indah Prakasa Sentosa Tbk.</t>
  </si>
  <si>
    <t>Transcoal Pacific Tbk.</t>
  </si>
  <si>
    <t xml:space="preserve">Total beban usaha </t>
  </si>
  <si>
    <t>VAHU= VA/HC</t>
  </si>
  <si>
    <t>Beban gaji karyawan (HC)</t>
  </si>
  <si>
    <t>Dana Brata Luhur Tbk.</t>
  </si>
  <si>
    <t>Golden Eagle Energy Tbk.</t>
  </si>
  <si>
    <t>Super Energy Tbk.</t>
  </si>
  <si>
    <t>1.</t>
  </si>
  <si>
    <t>Elnusa Tbk.</t>
  </si>
  <si>
    <t>AKR Corporindo Tbk.</t>
  </si>
  <si>
    <t>Ratu Prabu Energi Tbk</t>
  </si>
  <si>
    <t>Exploitasi Energi Indonesia Tb</t>
  </si>
  <si>
    <t>Mitra Energi Persada Tbk.</t>
  </si>
  <si>
    <t>Bukit Asam Tbk.</t>
  </si>
  <si>
    <t>Dwi Guna Laksana Tbk.</t>
  </si>
  <si>
    <t>Laba bersih setelah pajak</t>
  </si>
  <si>
    <t>Total Aset</t>
  </si>
  <si>
    <t>Total</t>
  </si>
  <si>
    <t xml:space="preserve">FIRM SIZE </t>
  </si>
  <si>
    <t>Total Asset</t>
  </si>
  <si>
    <t>Firm Size</t>
  </si>
  <si>
    <t>Kinerja Keuangan= Laba bersih/Total Aset</t>
  </si>
  <si>
    <t>PKPK</t>
  </si>
  <si>
    <t>Perdana Karya Perkasa Tbk</t>
  </si>
  <si>
    <t xml:space="preserve">RUIS </t>
  </si>
  <si>
    <t>Radiant Utama Interinsco Tbk.</t>
  </si>
  <si>
    <t>RUIS</t>
  </si>
  <si>
    <t>FIRE</t>
  </si>
  <si>
    <t>Alfa Energi Investama Tbk.</t>
  </si>
  <si>
    <t>XI (IC)</t>
  </si>
  <si>
    <t>X2 (CSR)</t>
  </si>
  <si>
    <t>Y (Kinerja Keuangan)</t>
  </si>
  <si>
    <t>Z (Firm Size)</t>
  </si>
  <si>
    <t>X3 (KA)</t>
  </si>
  <si>
    <t>Jumlah Rapat</t>
  </si>
  <si>
    <t>Jumlah Komite Audit</t>
  </si>
  <si>
    <t>Kriteria Data Perusahaan</t>
  </si>
  <si>
    <t>Kode Perusahaan</t>
  </si>
  <si>
    <t>Nama Perusahaan</t>
  </si>
  <si>
    <t>BEI</t>
  </si>
  <si>
    <t xml:space="preserve">Kriteria 1 Annual Report </t>
  </si>
  <si>
    <t>Kriteria 2 Satuan Rp</t>
  </si>
  <si>
    <t xml:space="preserve">Kriteria 3 CSR </t>
  </si>
  <si>
    <t>ABMM</t>
  </si>
  <si>
    <t>ABM Investama Tbk.</t>
  </si>
  <si>
    <t>√</t>
  </si>
  <si>
    <t>Dollar</t>
  </si>
  <si>
    <t>x</t>
  </si>
  <si>
    <t>ADRO</t>
  </si>
  <si>
    <t>Adaro Energy Indonesia Tbk.</t>
  </si>
  <si>
    <t>AIMS</t>
  </si>
  <si>
    <t>Akbar Indo Makmur Stimec Tbk.</t>
  </si>
  <si>
    <t>Rupiah</t>
  </si>
  <si>
    <t>APEX</t>
  </si>
  <si>
    <t>Apexindo Pratama Duta Tbk.</t>
  </si>
  <si>
    <t>ARII</t>
  </si>
  <si>
    <t>Atlas Resources Tbk.</t>
  </si>
  <si>
    <t>BBRM</t>
  </si>
  <si>
    <t xml:space="preserve">Pelayaran Nasional Bina Buana </t>
  </si>
  <si>
    <t>BSSR</t>
  </si>
  <si>
    <t>Baramulti Suksessarana Tbk.</t>
  </si>
  <si>
    <t>BULL</t>
  </si>
  <si>
    <t>Buana Lintas Lautan Tbk.</t>
  </si>
  <si>
    <t>BUMI</t>
  </si>
  <si>
    <t>Bumi Resources Tbk.</t>
  </si>
  <si>
    <t>BYAN</t>
  </si>
  <si>
    <t>Bayan Resources Tbk.</t>
  </si>
  <si>
    <t>X</t>
  </si>
  <si>
    <t>CANI</t>
  </si>
  <si>
    <t>Capitol Nusantara Indonesia Tbk.</t>
  </si>
  <si>
    <t>Exploitasi Energi Indonesia Tbk.</t>
  </si>
  <si>
    <t>DEWA</t>
  </si>
  <si>
    <t>Darma Henwa Tbk</t>
  </si>
  <si>
    <t>DOID</t>
  </si>
  <si>
    <t>Delta Dunia Makmur Tbk.</t>
  </si>
  <si>
    <t>DSSA</t>
  </si>
  <si>
    <t>Dian Swastatika Sentosa Tbk</t>
  </si>
  <si>
    <t>ENRG</t>
  </si>
  <si>
    <t>Energi Mega Persada Tbk.</t>
  </si>
  <si>
    <t>GEMS</t>
  </si>
  <si>
    <t>Golden Energy Mines Tbk.</t>
  </si>
  <si>
    <t>GTBO</t>
  </si>
  <si>
    <t>Garda Tujuh Buana Tbk</t>
  </si>
  <si>
    <t>HRUM</t>
  </si>
  <si>
    <t>Harum Energy Tbk.</t>
  </si>
  <si>
    <t>Eror</t>
  </si>
  <si>
    <t>IATA</t>
  </si>
  <si>
    <t>MNC Energy Investments Tbk.</t>
  </si>
  <si>
    <t>INDY</t>
  </si>
  <si>
    <t>Indika Energy Tbk.</t>
  </si>
  <si>
    <t>ITMA</t>
  </si>
  <si>
    <t>Sumber Energi Andalan Tbk.</t>
  </si>
  <si>
    <t>ITMG</t>
  </si>
  <si>
    <t>Indo Tambangraya Megah Tbk.</t>
  </si>
  <si>
    <t>KKGI</t>
  </si>
  <si>
    <t>Resource Alam Indonesia Tbk.</t>
  </si>
  <si>
    <t>MBAP</t>
  </si>
  <si>
    <t>Mitrabara Adiperdana Tbk.</t>
  </si>
  <si>
    <t>MBSS</t>
  </si>
  <si>
    <t>Mitrabahtera Segara Sejati Tbk.</t>
  </si>
  <si>
    <t>MEDC</t>
  </si>
  <si>
    <t>Medco Energi Internasional Tbk.</t>
  </si>
  <si>
    <t>MTFN</t>
  </si>
  <si>
    <t>Capitalinc Investment Tbk.</t>
  </si>
  <si>
    <t>MYOH</t>
  </si>
  <si>
    <t>Samindo Resources Tbk.</t>
  </si>
  <si>
    <t>PGAS</t>
  </si>
  <si>
    <t>Perusahaan Gas Negara Tbk.</t>
  </si>
  <si>
    <t>PTIS</t>
  </si>
  <si>
    <t>Indo Straits Tbk.</t>
  </si>
  <si>
    <t>PTRO</t>
  </si>
  <si>
    <t>Petrosea Tbk.</t>
  </si>
  <si>
    <t>RAJA</t>
  </si>
  <si>
    <t>Rukun Raharja Tbk.</t>
  </si>
  <si>
    <t>RIGS</t>
  </si>
  <si>
    <t>Rig Tenders Indonesia Tbk.</t>
  </si>
  <si>
    <t>SMRU</t>
  </si>
  <si>
    <t>SMR Utama Tbk.</t>
  </si>
  <si>
    <t>SOCI</t>
  </si>
  <si>
    <t>Soechi Lines Tbk.</t>
  </si>
  <si>
    <t>SUGI</t>
  </si>
  <si>
    <t>Sugih Energy Tbk.</t>
  </si>
  <si>
    <t>TOBA</t>
  </si>
  <si>
    <t>TBS Energi Utama Tbk.</t>
  </si>
  <si>
    <t>TPMA</t>
  </si>
  <si>
    <t>Trans Power Marine Tbk.</t>
  </si>
  <si>
    <t>TRAM</t>
  </si>
  <si>
    <t>Trada Alam Minera Tbk.</t>
  </si>
  <si>
    <t>WINS</t>
  </si>
  <si>
    <t>Wintermar Offshore Marine Tbk.</t>
  </si>
  <si>
    <t>SHIP</t>
  </si>
  <si>
    <t>Sillo Maritime Perdana Tbk.</t>
  </si>
  <si>
    <t>TAMU</t>
  </si>
  <si>
    <t>Pelayaran Tamarin Samudra Tbk.</t>
  </si>
  <si>
    <t>PSSI</t>
  </si>
  <si>
    <t>IMC Pelita Logistik Tbk.</t>
  </si>
  <si>
    <t>JSKY</t>
  </si>
  <si>
    <t>Sky Energy Indonesia Tbk.</t>
  </si>
  <si>
    <t>WOWS</t>
  </si>
  <si>
    <t>Ginting Jaya Energi Tbk.</t>
  </si>
  <si>
    <t>BESS</t>
  </si>
  <si>
    <t>Batulicin Nusantara Maritim Tbk.</t>
  </si>
  <si>
    <t>UNIQ</t>
  </si>
  <si>
    <t>Ulima Nitra Tbk.</t>
  </si>
  <si>
    <t>MCOL</t>
  </si>
  <si>
    <t>Prima Andalan Mandiri Tbk.</t>
  </si>
  <si>
    <t>GTSI</t>
  </si>
  <si>
    <t>GTS Internasional Tbk.</t>
  </si>
  <si>
    <t>RMKE</t>
  </si>
  <si>
    <t>RMK Energy Tbk.</t>
  </si>
  <si>
    <t>BSML</t>
  </si>
  <si>
    <t>Bintang Samudera Mandiri Lines</t>
  </si>
  <si>
    <t>ADMR</t>
  </si>
  <si>
    <t>Adaro Minerals Indonesia Tbk.</t>
  </si>
  <si>
    <t>SEMA</t>
  </si>
  <si>
    <t>Semacom Integrated Tbk.</t>
  </si>
  <si>
    <t>SICO</t>
  </si>
  <si>
    <t>Sigma Energy Compressindo Tbk.</t>
  </si>
  <si>
    <t>COAL</t>
  </si>
  <si>
    <t>Black Diamond Resources Tbk.</t>
  </si>
  <si>
    <t>SUNI</t>
  </si>
  <si>
    <t>Sunindo Pratama Tbk.</t>
  </si>
  <si>
    <t>CBRE</t>
  </si>
  <si>
    <t>Cakra Buana Resources Energi Tbk.</t>
  </si>
  <si>
    <t>HILL</t>
  </si>
  <si>
    <t>Hillcon Tbk.</t>
  </si>
  <si>
    <t>CUAN</t>
  </si>
  <si>
    <t>Petrindo Jaya Kreasi Tbk.</t>
  </si>
  <si>
    <t>MAHA</t>
  </si>
  <si>
    <t>Mandiri Herindo Adiperkasa Tbk</t>
  </si>
  <si>
    <t>RMKO</t>
  </si>
  <si>
    <t>Royaltama Mulia Kontraktorindo</t>
  </si>
  <si>
    <t>HUMI</t>
  </si>
  <si>
    <t xml:space="preserve">Humpuss Maritim Internasional </t>
  </si>
  <si>
    <t>RGAS</t>
  </si>
  <si>
    <t>Kian Santang Muliatama Tbk.</t>
  </si>
  <si>
    <t>BIPI</t>
  </si>
  <si>
    <t>Astrindo Nusantara Infrastrukt</t>
  </si>
  <si>
    <t>HITS</t>
  </si>
  <si>
    <t>Humpuss Intermoda Transportasi</t>
  </si>
  <si>
    <t>LEAD</t>
  </si>
  <si>
    <t>Logindo Samudramakmur Tbk.</t>
  </si>
  <si>
    <t>SGER</t>
  </si>
  <si>
    <t>Sumber Global Energy Tbk.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</si>
</sst>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_(* \(#,##0\);_(* &quot;-&quot;_);_(@_)"/>
    <numFmt numFmtId="43" formatCode="_(* #,##0.00_);_(* \(#,##0.00\);_(* &quot;-&quot;??_);_(@_)"/>
    <numFmt numFmtId="164" formatCode="_-* #,##0_-;\-* #,##0_-;_-* &quot;-&quot;_-;_-@_-"/>
  </numFmts>
  <fonts count="17" x14ac:knownFonts="1">
    <font>
      <sz val="11"/>
      <color theme="1"/>
      <name val="Calibri"/>
      <family val="2"/>
      <charset val="1"/>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1"/>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sz val="16"/>
      <color theme="1"/>
      <name val="Calibri"/>
      <family val="2"/>
      <scheme val="minor"/>
    </font>
    <font>
      <b/>
      <sz val="11"/>
      <color theme="1"/>
      <name val="Calibri"/>
      <family val="2"/>
    </font>
    <font>
      <b/>
      <sz val="14"/>
      <color theme="1"/>
      <name val="Calibri"/>
      <family val="2"/>
      <scheme val="minor"/>
    </font>
    <font>
      <sz val="14"/>
      <color theme="1"/>
      <name val="Calibri"/>
      <family val="2"/>
      <scheme val="minor"/>
    </font>
    <font>
      <b/>
      <sz val="12"/>
      <color theme="1"/>
      <name val="Arial Narrow"/>
      <family val="2"/>
    </font>
    <font>
      <sz val="12"/>
      <color theme="1"/>
      <name val="Calibri"/>
      <family val="2"/>
      <scheme val="minor"/>
    </font>
    <font>
      <sz val="11"/>
      <name val="Calibri"/>
      <family val="2"/>
      <charset val="1"/>
      <scheme val="minor"/>
    </font>
    <font>
      <sz val="12"/>
      <color theme="1"/>
      <name val="Calibri"/>
      <family val="2"/>
      <charset val="1"/>
      <scheme val="minor"/>
    </font>
  </fonts>
  <fills count="1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0.34998626667073579"/>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00B050"/>
        <bgColor indexed="64"/>
      </patternFill>
    </fill>
    <fill>
      <patternFill patternType="solid">
        <fgColor theme="2" tint="-9.9978637043366805E-2"/>
        <bgColor indexed="64"/>
      </patternFill>
    </fill>
    <fill>
      <patternFill patternType="solid">
        <fgColor theme="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3" tint="0.79998168889431442"/>
        <bgColor indexed="64"/>
      </patternFill>
    </fill>
    <fill>
      <patternFill patternType="solid">
        <fgColor rgb="FFFF0000"/>
        <bgColor indexed="64"/>
      </patternFill>
    </fill>
    <fill>
      <patternFill patternType="solid">
        <fgColor theme="9"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2">
    <xf numFmtId="0" fontId="0" fillId="0" borderId="0"/>
    <xf numFmtId="0" fontId="5" fillId="0" borderId="0"/>
    <xf numFmtId="41"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0" fontId="4" fillId="0" borderId="0"/>
    <xf numFmtId="0" fontId="5" fillId="0" borderId="0"/>
    <xf numFmtId="0" fontId="5" fillId="0" borderId="0"/>
    <xf numFmtId="0" fontId="14" fillId="0" borderId="0"/>
    <xf numFmtId="43" fontId="4" fillId="0" borderId="0" applyFont="0" applyFill="0" applyBorder="0" applyAlignment="0" applyProtection="0"/>
    <xf numFmtId="0" fontId="2" fillId="0" borderId="0"/>
    <xf numFmtId="0" fontId="1" fillId="0" borderId="0"/>
  </cellStyleXfs>
  <cellXfs count="278">
    <xf numFmtId="0" fontId="0" fillId="0" borderId="0" xfId="0"/>
    <xf numFmtId="0" fontId="5" fillId="0" borderId="1" xfId="6" applyBorder="1" applyAlignment="1">
      <alignment horizontal="center" vertical="center"/>
    </xf>
    <xf numFmtId="0" fontId="5" fillId="0" borderId="1" xfId="6" applyBorder="1" applyAlignment="1">
      <alignment horizontal="left" vertical="center"/>
    </xf>
    <xf numFmtId="0" fontId="5" fillId="0" borderId="1" xfId="6" applyFill="1" applyBorder="1" applyAlignment="1">
      <alignment horizontal="left" vertical="center"/>
    </xf>
    <xf numFmtId="0" fontId="5" fillId="2" borderId="1" xfId="6" applyFill="1" applyBorder="1" applyAlignment="1">
      <alignment horizontal="left" vertical="center"/>
    </xf>
    <xf numFmtId="0" fontId="5" fillId="0" borderId="1" xfId="6" applyFill="1" applyBorder="1" applyAlignment="1">
      <alignment horizontal="center" vertical="center"/>
    </xf>
    <xf numFmtId="0" fontId="8" fillId="0" borderId="1" xfId="6" applyFont="1" applyFill="1" applyBorder="1" applyAlignment="1">
      <alignment horizontal="center" vertical="center"/>
    </xf>
    <xf numFmtId="0" fontId="12" fillId="0" borderId="0" xfId="0" applyFont="1"/>
    <xf numFmtId="0" fontId="5" fillId="8" borderId="1" xfId="6" applyFill="1" applyBorder="1" applyAlignment="1">
      <alignment horizontal="center" vertical="center"/>
    </xf>
    <xf numFmtId="0" fontId="5" fillId="2" borderId="1" xfId="6" applyFill="1" applyBorder="1" applyAlignment="1">
      <alignment horizontal="center" vertical="center"/>
    </xf>
    <xf numFmtId="0" fontId="5" fillId="9" borderId="1" xfId="6" applyFill="1" applyBorder="1" applyAlignment="1">
      <alignment horizontal="center" vertical="center"/>
    </xf>
    <xf numFmtId="0" fontId="8" fillId="9" borderId="1" xfId="6" applyFont="1" applyFill="1" applyBorder="1" applyAlignment="1">
      <alignment horizontal="center" vertical="center"/>
    </xf>
    <xf numFmtId="0" fontId="0" fillId="0" borderId="1" xfId="0" applyBorder="1"/>
    <xf numFmtId="41" fontId="0" fillId="0" borderId="1" xfId="0" applyNumberFormat="1" applyBorder="1"/>
    <xf numFmtId="49" fontId="0" fillId="0" borderId="1" xfId="0" applyNumberFormat="1" applyBorder="1"/>
    <xf numFmtId="49" fontId="0" fillId="0" borderId="0" xfId="0" applyNumberFormat="1"/>
    <xf numFmtId="41" fontId="0" fillId="0" borderId="1" xfId="0" applyNumberFormat="1" applyBorder="1" applyAlignment="1"/>
    <xf numFmtId="0" fontId="0" fillId="2" borderId="1" xfId="0" applyFill="1" applyBorder="1" applyAlignment="1">
      <alignment horizontal="center"/>
    </xf>
    <xf numFmtId="41" fontId="0" fillId="0" borderId="0" xfId="0" applyNumberFormat="1"/>
    <xf numFmtId="0" fontId="6" fillId="10" borderId="1" xfId="0" applyFont="1" applyFill="1" applyBorder="1" applyAlignment="1">
      <alignment horizontal="center"/>
    </xf>
    <xf numFmtId="0" fontId="0" fillId="10" borderId="1" xfId="0" applyFill="1" applyBorder="1" applyAlignment="1">
      <alignment horizontal="center"/>
    </xf>
    <xf numFmtId="49" fontId="0" fillId="10" borderId="1" xfId="0" applyNumberFormat="1" applyFill="1" applyBorder="1" applyAlignment="1">
      <alignment horizontal="center"/>
    </xf>
    <xf numFmtId="0" fontId="0" fillId="0" borderId="6" xfId="0" applyBorder="1"/>
    <xf numFmtId="41" fontId="0" fillId="0" borderId="3" xfId="0" applyNumberFormat="1" applyBorder="1"/>
    <xf numFmtId="0" fontId="0" fillId="0" borderId="0" xfId="0" applyBorder="1"/>
    <xf numFmtId="41" fontId="0" fillId="0" borderId="0" xfId="0" applyNumberFormat="1" applyBorder="1"/>
    <xf numFmtId="41" fontId="0" fillId="0" borderId="0" xfId="0" applyNumberFormat="1" applyBorder="1" applyAlignment="1"/>
    <xf numFmtId="49" fontId="0" fillId="0" borderId="0" xfId="0" applyNumberFormat="1" applyBorder="1"/>
    <xf numFmtId="41" fontId="0" fillId="9" borderId="5" xfId="0" applyNumberFormat="1" applyFill="1" applyBorder="1"/>
    <xf numFmtId="49" fontId="0" fillId="0" borderId="1" xfId="0" applyNumberFormat="1" applyBorder="1" applyAlignment="1">
      <alignment horizontal="right"/>
    </xf>
    <xf numFmtId="41" fontId="0" fillId="0" borderId="1" xfId="0" applyNumberFormat="1" applyBorder="1" applyAlignment="1">
      <alignment horizontal="right"/>
    </xf>
    <xf numFmtId="41" fontId="0" fillId="0" borderId="0" xfId="0" applyNumberFormat="1" applyAlignment="1">
      <alignment horizontal="right"/>
    </xf>
    <xf numFmtId="41" fontId="0" fillId="0" borderId="4" xfId="0" applyNumberFormat="1" applyBorder="1"/>
    <xf numFmtId="41" fontId="0" fillId="9" borderId="1" xfId="0" applyNumberFormat="1" applyFill="1" applyBorder="1"/>
    <xf numFmtId="164"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41" fontId="0" fillId="2" borderId="1" xfId="0" applyNumberFormat="1" applyFill="1" applyBorder="1"/>
    <xf numFmtId="164" fontId="0" fillId="0" borderId="1" xfId="0" applyNumberFormat="1" applyBorder="1"/>
    <xf numFmtId="41" fontId="0" fillId="9" borderId="1" xfId="9" applyNumberFormat="1" applyFont="1" applyFill="1" applyBorder="1"/>
    <xf numFmtId="41" fontId="15" fillId="9" borderId="1" xfId="9" applyNumberFormat="1" applyFont="1" applyFill="1" applyBorder="1"/>
    <xf numFmtId="164" fontId="0" fillId="9" borderId="1" xfId="0" applyNumberFormat="1" applyFill="1" applyBorder="1"/>
    <xf numFmtId="41" fontId="0" fillId="2" borderId="0" xfId="0" applyNumberFormat="1" applyFill="1"/>
    <xf numFmtId="3" fontId="0" fillId="0" borderId="0" xfId="0" applyNumberFormat="1"/>
    <xf numFmtId="0" fontId="0" fillId="0" borderId="1" xfId="0" applyNumberFormat="1" applyBorder="1" applyAlignment="1">
      <alignment horizontal="right"/>
    </xf>
    <xf numFmtId="49" fontId="0" fillId="0" borderId="1" xfId="0" applyNumberFormat="1" applyFont="1" applyBorder="1" applyAlignment="1">
      <alignment horizontal="right"/>
    </xf>
    <xf numFmtId="0" fontId="0" fillId="0" borderId="1" xfId="0" applyFont="1" applyBorder="1" applyAlignment="1">
      <alignment horizontal="right"/>
    </xf>
    <xf numFmtId="41" fontId="0" fillId="0" borderId="1" xfId="0" applyNumberFormat="1" applyFont="1" applyBorder="1" applyAlignment="1">
      <alignment horizontal="right"/>
    </xf>
    <xf numFmtId="41" fontId="0" fillId="0" borderId="1" xfId="9" applyNumberFormat="1" applyFont="1" applyBorder="1" applyAlignment="1">
      <alignment horizontal="right"/>
    </xf>
    <xf numFmtId="164" fontId="0" fillId="0" borderId="1" xfId="0" applyNumberFormat="1" applyFont="1" applyBorder="1" applyAlignment="1">
      <alignment horizontal="right"/>
    </xf>
    <xf numFmtId="3" fontId="0" fillId="0" borderId="1" xfId="0" applyNumberFormat="1" applyFont="1" applyBorder="1" applyAlignment="1">
      <alignment horizontal="right"/>
    </xf>
    <xf numFmtId="0" fontId="2" fillId="0" borderId="1" xfId="10" applyFill="1" applyBorder="1" applyAlignment="1">
      <alignment horizontal="center" vertical="center"/>
    </xf>
    <xf numFmtId="0" fontId="2" fillId="12" borderId="1" xfId="10" applyFill="1" applyBorder="1" applyAlignment="1">
      <alignment horizontal="center" vertical="center"/>
    </xf>
    <xf numFmtId="0" fontId="2" fillId="0" borderId="3" xfId="10" applyFill="1" applyBorder="1" applyAlignment="1">
      <alignment horizontal="center" vertical="center"/>
    </xf>
    <xf numFmtId="0" fontId="2" fillId="10" borderId="1" xfId="10" applyFill="1" applyBorder="1" applyAlignment="1">
      <alignment horizontal="center" vertical="center"/>
    </xf>
    <xf numFmtId="0" fontId="8" fillId="0" borderId="1" xfId="10" applyFont="1" applyFill="1" applyBorder="1" applyAlignment="1">
      <alignment horizontal="center" vertical="center"/>
    </xf>
    <xf numFmtId="0" fontId="8" fillId="12" borderId="1" xfId="10" applyFont="1" applyFill="1" applyBorder="1" applyAlignment="1">
      <alignment horizontal="center" vertical="center"/>
    </xf>
    <xf numFmtId="0" fontId="8" fillId="0" borderId="3" xfId="10" applyFont="1" applyFill="1" applyBorder="1" applyAlignment="1">
      <alignment horizontal="center" vertical="center"/>
    </xf>
    <xf numFmtId="0" fontId="8" fillId="11" borderId="1" xfId="10" applyFont="1" applyFill="1" applyBorder="1" applyAlignment="1">
      <alignment horizontal="center" vertical="center"/>
    </xf>
    <xf numFmtId="0" fontId="2" fillId="11" borderId="3" xfId="10" applyFill="1" applyBorder="1" applyAlignment="1">
      <alignment horizontal="center" vertical="center"/>
    </xf>
    <xf numFmtId="0" fontId="2" fillId="11" borderId="1" xfId="10" applyFill="1" applyBorder="1" applyAlignment="1">
      <alignment horizontal="center" vertical="center"/>
    </xf>
    <xf numFmtId="0" fontId="2" fillId="0" borderId="1" xfId="10" applyFill="1" applyBorder="1" applyAlignment="1">
      <alignment horizontal="left" vertical="center"/>
    </xf>
    <xf numFmtId="0" fontId="2" fillId="0" borderId="3" xfId="10" applyFill="1" applyBorder="1" applyAlignment="1">
      <alignment horizontal="left" vertical="center"/>
    </xf>
    <xf numFmtId="0" fontId="2" fillId="2" borderId="1" xfId="10" applyFill="1" applyBorder="1" applyAlignment="1">
      <alignment horizontal="center" vertical="center"/>
    </xf>
    <xf numFmtId="0" fontId="2" fillId="2" borderId="3" xfId="10" applyFill="1" applyBorder="1" applyAlignment="1">
      <alignment horizontal="center" vertical="center"/>
    </xf>
    <xf numFmtId="0" fontId="11" fillId="13" borderId="1" xfId="6" applyFont="1" applyFill="1" applyBorder="1" applyAlignment="1">
      <alignment horizontal="center" vertical="center"/>
    </xf>
    <xf numFmtId="0" fontId="5" fillId="9" borderId="1" xfId="6" applyFill="1" applyBorder="1" applyAlignment="1">
      <alignment horizontal="left"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2" borderId="1" xfId="11" applyFill="1" applyBorder="1" applyAlignment="1">
      <alignment horizontal="center"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2" borderId="1" xfId="11" applyFill="1" applyBorder="1" applyAlignment="1">
      <alignment horizontal="center"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2" borderId="1" xfId="11" applyFill="1" applyBorder="1" applyAlignment="1">
      <alignment horizontal="center"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2" borderId="1" xfId="11" applyFill="1" applyBorder="1" applyAlignment="1">
      <alignment horizontal="center"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2" borderId="1" xfId="11" applyFill="1" applyBorder="1" applyAlignment="1">
      <alignment horizontal="center"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8" borderId="1" xfId="11" applyFill="1" applyBorder="1" applyAlignment="1">
      <alignment horizontal="center" vertical="center"/>
    </xf>
    <xf numFmtId="0" fontId="1" fillId="2" borderId="1" xfId="11" applyFill="1" applyBorder="1" applyAlignment="1">
      <alignment horizontal="center" vertical="center"/>
    </xf>
    <xf numFmtId="0" fontId="1" fillId="12" borderId="1" xfId="11" applyFill="1" applyBorder="1" applyAlignment="1">
      <alignment horizontal="left"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9" borderId="1" xfId="11" applyFill="1" applyBorder="1" applyAlignment="1">
      <alignment horizontal="center" vertical="center"/>
    </xf>
    <xf numFmtId="0" fontId="8" fillId="9" borderId="1" xfId="11" applyFont="1" applyFill="1" applyBorder="1" applyAlignment="1">
      <alignment horizontal="center" vertical="center"/>
    </xf>
    <xf numFmtId="0" fontId="1" fillId="2" borderId="1" xfId="11" applyFill="1" applyBorder="1" applyAlignment="1">
      <alignment horizontal="center" vertical="center"/>
    </xf>
    <xf numFmtId="0" fontId="1" fillId="12" borderId="1" xfId="11" applyFill="1" applyBorder="1" applyAlignment="1">
      <alignment horizontal="left"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2" borderId="1" xfId="11" applyFill="1" applyBorder="1" applyAlignment="1">
      <alignment horizontal="center" vertical="center"/>
    </xf>
    <xf numFmtId="0" fontId="1" fillId="12" borderId="1" xfId="11" applyFill="1" applyBorder="1" applyAlignment="1">
      <alignment horizontal="left"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2" borderId="1" xfId="11" applyFill="1" applyBorder="1" applyAlignment="1">
      <alignment horizontal="center" vertical="center"/>
    </xf>
    <xf numFmtId="0" fontId="1" fillId="12" borderId="1" xfId="11" applyFill="1" applyBorder="1" applyAlignment="1">
      <alignment horizontal="left" vertical="center"/>
    </xf>
    <xf numFmtId="0" fontId="1" fillId="0" borderId="1" xfId="11" applyFill="1" applyBorder="1" applyAlignment="1">
      <alignment horizontal="center" vertical="center"/>
    </xf>
    <xf numFmtId="0" fontId="1" fillId="12" borderId="1" xfId="11" applyFill="1" applyBorder="1" applyAlignment="1">
      <alignment horizontal="center" vertical="center"/>
    </xf>
    <xf numFmtId="0" fontId="8" fillId="0" borderId="1" xfId="11" applyFont="1" applyFill="1" applyBorder="1" applyAlignment="1">
      <alignment horizontal="center" vertical="center"/>
    </xf>
    <xf numFmtId="0" fontId="8" fillId="12" borderId="1" xfId="11" applyFont="1" applyFill="1" applyBorder="1" applyAlignment="1">
      <alignment horizontal="center" vertical="center"/>
    </xf>
    <xf numFmtId="0" fontId="1" fillId="0" borderId="1" xfId="11" applyFill="1" applyBorder="1" applyAlignment="1">
      <alignment horizontal="left" vertical="center"/>
    </xf>
    <xf numFmtId="0" fontId="1" fillId="9" borderId="1" xfId="11" applyFill="1" applyBorder="1" applyAlignment="1">
      <alignment horizontal="center" vertical="center"/>
    </xf>
    <xf numFmtId="0" fontId="8" fillId="9" borderId="1" xfId="11" applyFont="1" applyFill="1" applyBorder="1" applyAlignment="1">
      <alignment horizontal="center" vertical="center"/>
    </xf>
    <xf numFmtId="0" fontId="1" fillId="2" borderId="1" xfId="11" applyFill="1" applyBorder="1" applyAlignment="1">
      <alignment horizontal="center" vertical="center"/>
    </xf>
    <xf numFmtId="0" fontId="0" fillId="0" borderId="1" xfId="0" applyBorder="1"/>
    <xf numFmtId="3" fontId="0" fillId="9" borderId="1" xfId="0" applyNumberFormat="1" applyFill="1" applyBorder="1"/>
    <xf numFmtId="41" fontId="0" fillId="9" borderId="1" xfId="0" applyNumberFormat="1" applyFill="1" applyBorder="1"/>
    <xf numFmtId="0" fontId="0" fillId="9" borderId="1" xfId="0" applyFill="1" applyBorder="1"/>
    <xf numFmtId="3" fontId="0" fillId="9" borderId="0" xfId="0" applyNumberFormat="1" applyFill="1"/>
    <xf numFmtId="49" fontId="0" fillId="9" borderId="1" xfId="0" applyNumberFormat="1" applyFill="1" applyBorder="1" applyAlignment="1">
      <alignment horizontal="right"/>
    </xf>
    <xf numFmtId="0" fontId="0" fillId="9" borderId="1" xfId="0" applyNumberFormat="1" applyFill="1" applyBorder="1" applyAlignment="1">
      <alignment horizontal="right"/>
    </xf>
    <xf numFmtId="41" fontId="0" fillId="9" borderId="1" xfId="0" applyNumberFormat="1" applyFill="1" applyBorder="1" applyAlignment="1">
      <alignment horizontal="right"/>
    </xf>
    <xf numFmtId="0" fontId="0" fillId="0" borderId="0" xfId="0"/>
    <xf numFmtId="0" fontId="0" fillId="0" borderId="1" xfId="0" applyBorder="1"/>
    <xf numFmtId="164" fontId="0" fillId="0" borderId="1" xfId="0" applyNumberFormat="1" applyBorder="1"/>
    <xf numFmtId="0" fontId="0" fillId="0" borderId="1" xfId="0" applyBorder="1" applyAlignment="1">
      <alignment horizontal="right"/>
    </xf>
    <xf numFmtId="164" fontId="0" fillId="0" borderId="1" xfId="0" applyNumberFormat="1" applyBorder="1" applyAlignment="1">
      <alignment horizontal="right"/>
    </xf>
    <xf numFmtId="49" fontId="0" fillId="0" borderId="1" xfId="0" applyNumberFormat="1" applyBorder="1" applyAlignment="1">
      <alignment horizontal="right"/>
    </xf>
    <xf numFmtId="3" fontId="0" fillId="0" borderId="1" xfId="0" applyNumberFormat="1" applyBorder="1"/>
    <xf numFmtId="41" fontId="0" fillId="0" borderId="1" xfId="0" applyNumberFormat="1" applyBorder="1"/>
    <xf numFmtId="0" fontId="0" fillId="0" borderId="1" xfId="0" applyNumberFormat="1" applyBorder="1"/>
    <xf numFmtId="0" fontId="0" fillId="9" borderId="0" xfId="0" applyFill="1"/>
    <xf numFmtId="43" fontId="0" fillId="9" borderId="1" xfId="9" applyFont="1" applyFill="1" applyBorder="1" applyAlignment="1">
      <alignment horizontal="right"/>
    </xf>
    <xf numFmtId="49" fontId="0" fillId="9" borderId="1" xfId="0" applyNumberFormat="1" applyFont="1" applyFill="1" applyBorder="1" applyAlignment="1">
      <alignment horizontal="right"/>
    </xf>
    <xf numFmtId="0" fontId="0" fillId="2" borderId="1" xfId="0" applyFill="1" applyBorder="1" applyAlignment="1">
      <alignment horizontal="center" vertical="center"/>
    </xf>
    <xf numFmtId="164" fontId="0" fillId="9" borderId="1" xfId="0" applyNumberFormat="1" applyFont="1" applyFill="1" applyBorder="1" applyAlignment="1">
      <alignment horizontal="right"/>
    </xf>
    <xf numFmtId="41" fontId="0" fillId="9" borderId="1" xfId="0" applyNumberFormat="1" applyFont="1" applyFill="1" applyBorder="1" applyAlignment="1">
      <alignment horizontal="right"/>
    </xf>
    <xf numFmtId="164" fontId="0" fillId="9" borderId="1" xfId="0" applyNumberFormat="1" applyFill="1" applyBorder="1" applyAlignment="1">
      <alignment horizontal="right"/>
    </xf>
    <xf numFmtId="0" fontId="0" fillId="0" borderId="0" xfId="0" applyAlignment="1"/>
    <xf numFmtId="0" fontId="11" fillId="2" borderId="3" xfId="6" applyFont="1" applyFill="1" applyBorder="1" applyAlignment="1">
      <alignment horizontal="center"/>
    </xf>
    <xf numFmtId="0" fontId="11" fillId="2" borderId="4" xfId="6" applyFont="1" applyFill="1" applyBorder="1" applyAlignment="1">
      <alignment horizontal="center"/>
    </xf>
    <xf numFmtId="0" fontId="11" fillId="2" borderId="5" xfId="6" applyFont="1" applyFill="1" applyBorder="1" applyAlignment="1">
      <alignment horizontal="center"/>
    </xf>
    <xf numFmtId="0" fontId="13" fillId="6" borderId="0" xfId="0" applyFont="1" applyFill="1" applyAlignment="1">
      <alignment horizontal="left"/>
    </xf>
    <xf numFmtId="0" fontId="6" fillId="4" borderId="3" xfId="6" applyFont="1" applyFill="1" applyBorder="1" applyAlignment="1">
      <alignment horizontal="left" vertical="center"/>
    </xf>
    <xf numFmtId="0" fontId="6" fillId="4" borderId="4" xfId="6" applyFont="1" applyFill="1" applyBorder="1" applyAlignment="1">
      <alignment horizontal="left" vertical="center"/>
    </xf>
    <xf numFmtId="0" fontId="6" fillId="4" borderId="5" xfId="6" applyFont="1" applyFill="1" applyBorder="1" applyAlignment="1">
      <alignment horizontal="left" vertical="center"/>
    </xf>
    <xf numFmtId="0" fontId="11" fillId="7" borderId="3" xfId="6" applyFont="1" applyFill="1" applyBorder="1" applyAlignment="1">
      <alignment horizontal="left" vertical="center"/>
    </xf>
    <xf numFmtId="0" fontId="11" fillId="7" borderId="4" xfId="6" applyFont="1" applyFill="1" applyBorder="1" applyAlignment="1">
      <alignment horizontal="left" vertical="center"/>
    </xf>
    <xf numFmtId="0" fontId="11" fillId="7" borderId="5" xfId="6" applyFont="1" applyFill="1" applyBorder="1" applyAlignment="1">
      <alignment horizontal="left" vertical="center"/>
    </xf>
    <xf numFmtId="0" fontId="9" fillId="3" borderId="3" xfId="6" applyFont="1" applyFill="1" applyBorder="1" applyAlignment="1">
      <alignment horizontal="center" vertical="center"/>
    </xf>
    <xf numFmtId="0" fontId="9" fillId="3" borderId="5" xfId="6" applyFont="1" applyFill="1" applyBorder="1" applyAlignment="1">
      <alignment horizontal="center" vertical="center"/>
    </xf>
    <xf numFmtId="0" fontId="6" fillId="5" borderId="1" xfId="6" applyFont="1" applyFill="1" applyBorder="1" applyAlignment="1">
      <alignment horizontal="center" vertical="center"/>
    </xf>
    <xf numFmtId="0" fontId="6" fillId="4" borderId="3" xfId="6" applyFont="1" applyFill="1" applyBorder="1" applyAlignment="1">
      <alignment vertical="center"/>
    </xf>
    <xf numFmtId="0" fontId="6" fillId="4" borderId="4" xfId="6" applyFont="1" applyFill="1" applyBorder="1" applyAlignment="1">
      <alignment vertical="center"/>
    </xf>
    <xf numFmtId="0" fontId="6" fillId="4" borderId="5" xfId="6" applyFont="1" applyFill="1" applyBorder="1" applyAlignment="1">
      <alignment vertical="center"/>
    </xf>
    <xf numFmtId="0" fontId="6" fillId="4" borderId="3" xfId="6" applyFont="1" applyFill="1" applyBorder="1" applyAlignment="1">
      <alignment horizontal="center" vertical="center"/>
    </xf>
    <xf numFmtId="0" fontId="6" fillId="4" borderId="4" xfId="6" applyFont="1" applyFill="1" applyBorder="1" applyAlignment="1">
      <alignment horizontal="center" vertical="center"/>
    </xf>
    <xf numFmtId="0" fontId="6" fillId="4" borderId="5" xfId="6" applyFont="1" applyFill="1" applyBorder="1" applyAlignment="1">
      <alignment horizontal="center" vertical="center"/>
    </xf>
    <xf numFmtId="0" fontId="7" fillId="4" borderId="3" xfId="6" applyFont="1" applyFill="1" applyBorder="1" applyAlignment="1">
      <alignment horizontal="left" vertical="center"/>
    </xf>
    <xf numFmtId="0" fontId="7" fillId="4" borderId="4" xfId="6" applyFont="1" applyFill="1" applyBorder="1" applyAlignment="1">
      <alignment horizontal="left" vertical="center"/>
    </xf>
    <xf numFmtId="0" fontId="7" fillId="4" borderId="5" xfId="6" applyFont="1" applyFill="1" applyBorder="1" applyAlignment="1">
      <alignment horizontal="left" vertical="center"/>
    </xf>
    <xf numFmtId="0" fontId="11" fillId="2" borderId="3" xfId="6" applyFont="1" applyFill="1" applyBorder="1" applyAlignment="1">
      <alignment horizontal="center" vertical="center"/>
    </xf>
    <xf numFmtId="0" fontId="11" fillId="2" borderId="4" xfId="6" applyFont="1" applyFill="1" applyBorder="1" applyAlignment="1">
      <alignment horizontal="center" vertical="center"/>
    </xf>
    <xf numFmtId="0" fontId="11" fillId="2" borderId="5" xfId="6" applyFont="1" applyFill="1" applyBorder="1" applyAlignment="1">
      <alignment horizontal="center" vertical="center"/>
    </xf>
    <xf numFmtId="0" fontId="11" fillId="2" borderId="2" xfId="6" applyFont="1" applyFill="1" applyBorder="1" applyAlignment="1">
      <alignment horizontal="center" vertical="center"/>
    </xf>
    <xf numFmtId="0" fontId="11" fillId="2" borderId="6" xfId="6" applyFont="1" applyFill="1" applyBorder="1" applyAlignment="1">
      <alignment horizontal="center" vertical="center"/>
    </xf>
    <xf numFmtId="0" fontId="0" fillId="0" borderId="1" xfId="0" applyBorder="1" applyAlignment="1">
      <alignment horizontal="center" vertical="top"/>
    </xf>
    <xf numFmtId="0" fontId="0" fillId="0" borderId="1" xfId="5" applyNumberFormat="1" applyFont="1" applyBorder="1" applyAlignment="1">
      <alignment horizontal="center" vertical="center"/>
    </xf>
    <xf numFmtId="0" fontId="4" fillId="0" borderId="1" xfId="5" applyNumberFormat="1" applyBorder="1" applyAlignment="1">
      <alignment horizontal="center" vertical="center"/>
    </xf>
    <xf numFmtId="0" fontId="1" fillId="0" borderId="2" xfId="8" applyNumberFormat="1" applyFont="1" applyBorder="1" applyAlignment="1">
      <alignment horizontal="center" vertical="center"/>
    </xf>
    <xf numFmtId="0" fontId="1" fillId="0" borderId="9" xfId="8" applyNumberFormat="1" applyFont="1" applyBorder="1" applyAlignment="1">
      <alignment horizontal="center" vertical="center"/>
    </xf>
    <xf numFmtId="0" fontId="1" fillId="0" borderId="6" xfId="8" applyNumberFormat="1" applyFont="1" applyBorder="1" applyAlignment="1">
      <alignment horizontal="center" vertical="center"/>
    </xf>
    <xf numFmtId="0" fontId="0" fillId="0" borderId="1" xfId="0" applyNumberFormat="1" applyFill="1" applyBorder="1" applyAlignment="1">
      <alignment horizontal="center" vertical="center"/>
    </xf>
    <xf numFmtId="0" fontId="0" fillId="0" borderId="1" xfId="0" applyNumberFormat="1" applyBorder="1" applyAlignment="1">
      <alignment horizontal="center" vertical="center"/>
    </xf>
    <xf numFmtId="0" fontId="4" fillId="0" borderId="2" xfId="5" applyNumberFormat="1" applyBorder="1" applyAlignment="1">
      <alignment horizontal="center" vertical="center"/>
    </xf>
    <xf numFmtId="0" fontId="4" fillId="0" borderId="9" xfId="5" applyNumberFormat="1" applyBorder="1" applyAlignment="1">
      <alignment horizontal="center" vertical="center"/>
    </xf>
    <xf numFmtId="0" fontId="4" fillId="0" borderId="6" xfId="5" applyNumberFormat="1" applyBorder="1" applyAlignment="1">
      <alignment horizontal="center" vertical="center"/>
    </xf>
    <xf numFmtId="0" fontId="0" fillId="0" borderId="2" xfId="0" applyBorder="1" applyAlignment="1">
      <alignment horizontal="center" vertical="top"/>
    </xf>
    <xf numFmtId="0" fontId="0" fillId="0" borderId="9" xfId="0" applyBorder="1" applyAlignment="1">
      <alignment horizontal="center" vertical="top"/>
    </xf>
    <xf numFmtId="0" fontId="0" fillId="0" borderId="6" xfId="0" applyBorder="1" applyAlignment="1">
      <alignment horizontal="center" vertical="top"/>
    </xf>
    <xf numFmtId="0" fontId="0" fillId="9" borderId="2" xfId="0" applyFill="1" applyBorder="1" applyAlignment="1">
      <alignment horizontal="center" vertical="center"/>
    </xf>
    <xf numFmtId="0" fontId="0" fillId="9" borderId="9" xfId="0" applyFill="1" applyBorder="1" applyAlignment="1">
      <alignment horizontal="center" vertical="center"/>
    </xf>
    <xf numFmtId="0" fontId="0" fillId="9" borderId="6" xfId="0" applyFill="1" applyBorder="1" applyAlignment="1">
      <alignment horizontal="center" vertical="center"/>
    </xf>
    <xf numFmtId="49" fontId="0" fillId="2" borderId="2" xfId="0" applyNumberFormat="1" applyFill="1" applyBorder="1" applyAlignment="1">
      <alignment horizontal="center" vertical="center"/>
    </xf>
    <xf numFmtId="49" fontId="0" fillId="2" borderId="6" xfId="0" applyNumberFormat="1" applyFill="1" applyBorder="1" applyAlignment="1">
      <alignment horizontal="center" vertical="center"/>
    </xf>
    <xf numFmtId="0" fontId="0" fillId="2" borderId="2" xfId="0" applyFill="1" applyBorder="1" applyAlignment="1">
      <alignment horizontal="center" vertical="center"/>
    </xf>
    <xf numFmtId="0" fontId="0" fillId="2" borderId="9" xfId="0" applyFill="1" applyBorder="1" applyAlignment="1">
      <alignment horizontal="center" vertical="center"/>
    </xf>
    <xf numFmtId="0" fontId="0" fillId="2" borderId="6" xfId="0" applyFill="1" applyBorder="1" applyAlignment="1">
      <alignment horizontal="center" vertical="center"/>
    </xf>
    <xf numFmtId="0" fontId="14" fillId="0" borderId="2" xfId="8" applyNumberFormat="1" applyBorder="1" applyAlignment="1">
      <alignment horizontal="center" vertical="top"/>
    </xf>
    <xf numFmtId="0" fontId="14" fillId="0" borderId="9" xfId="8" applyNumberFormat="1" applyBorder="1" applyAlignment="1">
      <alignment horizontal="center" vertical="top"/>
    </xf>
    <xf numFmtId="0" fontId="14" fillId="0" borderId="6" xfId="8" applyNumberFormat="1" applyBorder="1" applyAlignment="1">
      <alignment horizontal="center" vertical="top"/>
    </xf>
    <xf numFmtId="0" fontId="3" fillId="9" borderId="2" xfId="8" applyNumberFormat="1" applyFont="1" applyFill="1" applyBorder="1" applyAlignment="1">
      <alignment horizontal="center" vertical="center"/>
    </xf>
    <xf numFmtId="0" fontId="3" fillId="9" borderId="9" xfId="8" applyNumberFormat="1" applyFont="1" applyFill="1" applyBorder="1" applyAlignment="1">
      <alignment horizontal="center" vertical="center"/>
    </xf>
    <xf numFmtId="0" fontId="3" fillId="9" borderId="6" xfId="8" applyNumberFormat="1" applyFont="1" applyFill="1" applyBorder="1" applyAlignment="1">
      <alignment horizontal="center" vertical="center"/>
    </xf>
    <xf numFmtId="0" fontId="3" fillId="0" borderId="2" xfId="8" applyNumberFormat="1" applyFont="1" applyBorder="1" applyAlignment="1">
      <alignment horizontal="center" vertical="center"/>
    </xf>
    <xf numFmtId="0" fontId="3" fillId="0" borderId="9" xfId="8" applyNumberFormat="1" applyFont="1" applyBorder="1" applyAlignment="1">
      <alignment horizontal="center" vertical="center"/>
    </xf>
    <xf numFmtId="0" fontId="3" fillId="0" borderId="6" xfId="8" applyNumberFormat="1" applyFont="1" applyBorder="1" applyAlignment="1">
      <alignment horizontal="center" vertical="center"/>
    </xf>
    <xf numFmtId="41" fontId="0" fillId="2" borderId="7" xfId="0" applyNumberFormat="1" applyFill="1" applyBorder="1" applyAlignment="1">
      <alignment horizontal="center" vertical="center"/>
    </xf>
    <xf numFmtId="41" fontId="0" fillId="2" borderId="8" xfId="0" applyNumberFormat="1" applyFill="1" applyBorder="1" applyAlignment="1">
      <alignment horizontal="center" vertical="center"/>
    </xf>
    <xf numFmtId="0" fontId="0" fillId="2" borderId="3" xfId="0" applyFill="1" applyBorder="1" applyAlignment="1">
      <alignment horizontal="center"/>
    </xf>
    <xf numFmtId="0" fontId="0" fillId="2" borderId="5" xfId="0" applyFill="1" applyBorder="1" applyAlignment="1">
      <alignment horizontal="center"/>
    </xf>
    <xf numFmtId="0" fontId="4" fillId="9" borderId="2" xfId="5" applyNumberFormat="1" applyFill="1" applyBorder="1" applyAlignment="1">
      <alignment horizontal="center" vertical="center"/>
    </xf>
    <xf numFmtId="0" fontId="4" fillId="9" borderId="9" xfId="5" applyNumberFormat="1" applyFill="1" applyBorder="1" applyAlignment="1">
      <alignment horizontal="center" vertical="center"/>
    </xf>
    <xf numFmtId="0" fontId="4" fillId="9" borderId="6" xfId="5" applyNumberFormat="1" applyFill="1" applyBorder="1" applyAlignment="1">
      <alignment horizontal="center" vertical="center"/>
    </xf>
    <xf numFmtId="0" fontId="6" fillId="2" borderId="7"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0" fillId="2" borderId="7" xfId="0" applyFill="1" applyBorder="1" applyAlignment="1">
      <alignment horizontal="center"/>
    </xf>
    <xf numFmtId="0" fontId="0" fillId="2" borderId="11" xfId="0" applyFill="1" applyBorder="1" applyAlignment="1">
      <alignment horizontal="center"/>
    </xf>
    <xf numFmtId="0" fontId="0" fillId="2" borderId="8" xfId="0" applyFill="1" applyBorder="1" applyAlignment="1">
      <alignment horizontal="center"/>
    </xf>
    <xf numFmtId="0" fontId="0" fillId="2" borderId="13" xfId="0" applyFill="1" applyBorder="1" applyAlignment="1">
      <alignment horizontal="center"/>
    </xf>
    <xf numFmtId="0" fontId="6" fillId="2" borderId="2"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6" xfId="0" applyFont="1" applyFill="1" applyBorder="1" applyAlignment="1">
      <alignment horizontal="center" vertical="center"/>
    </xf>
    <xf numFmtId="0" fontId="0" fillId="0" borderId="2"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9" borderId="1" xfId="0" applyNumberFormat="1" applyFill="1" applyBorder="1" applyAlignment="1">
      <alignment horizontal="center" vertical="center"/>
    </xf>
    <xf numFmtId="0" fontId="14" fillId="0" borderId="2" xfId="8" applyNumberFormat="1" applyBorder="1" applyAlignment="1">
      <alignment horizontal="center" vertical="center"/>
    </xf>
    <xf numFmtId="0" fontId="14" fillId="0" borderId="9" xfId="8" applyNumberFormat="1" applyBorder="1" applyAlignment="1">
      <alignment horizontal="center" vertical="center"/>
    </xf>
    <xf numFmtId="0" fontId="14" fillId="0" borderId="6" xfId="8" applyNumberFormat="1" applyBorder="1" applyAlignment="1">
      <alignment horizontal="center" vertical="center"/>
    </xf>
    <xf numFmtId="0" fontId="16" fillId="0" borderId="1" xfId="5" applyNumberFormat="1" applyFont="1" applyBorder="1" applyAlignment="1">
      <alignment horizontal="center" vertical="center"/>
    </xf>
    <xf numFmtId="0" fontId="16" fillId="0" borderId="2" xfId="5" applyNumberFormat="1" applyFont="1" applyBorder="1" applyAlignment="1">
      <alignment horizontal="center" vertical="center"/>
    </xf>
    <xf numFmtId="0" fontId="16" fillId="0" borderId="9" xfId="5" applyNumberFormat="1" applyFont="1" applyBorder="1" applyAlignment="1">
      <alignment horizontal="center" vertical="center"/>
    </xf>
    <xf numFmtId="0" fontId="16" fillId="0" borderId="6" xfId="5" applyNumberFormat="1" applyFont="1" applyBorder="1" applyAlignment="1">
      <alignment horizontal="center" vertical="center"/>
    </xf>
    <xf numFmtId="0" fontId="0" fillId="2" borderId="1" xfId="0" applyFill="1" applyBorder="1" applyAlignment="1">
      <alignment horizontal="center"/>
    </xf>
    <xf numFmtId="0" fontId="14" fillId="9" borderId="2" xfId="8" applyNumberFormat="1" applyFill="1" applyBorder="1" applyAlignment="1">
      <alignment horizontal="center" vertical="center"/>
    </xf>
    <xf numFmtId="0" fontId="14" fillId="9" borderId="9" xfId="8" applyNumberFormat="1" applyFill="1" applyBorder="1" applyAlignment="1">
      <alignment horizontal="center" vertical="center"/>
    </xf>
    <xf numFmtId="0" fontId="14" fillId="9" borderId="6" xfId="8" applyNumberFormat="1" applyFill="1" applyBorder="1" applyAlignment="1">
      <alignment horizontal="center" vertical="center"/>
    </xf>
    <xf numFmtId="0" fontId="14" fillId="0" borderId="1" xfId="8" applyNumberFormat="1" applyBorder="1" applyAlignment="1">
      <alignment horizontal="center" vertical="center"/>
    </xf>
    <xf numFmtId="0" fontId="0" fillId="2" borderId="12" xfId="0" applyFill="1" applyBorder="1" applyAlignment="1">
      <alignment horizontal="center"/>
    </xf>
    <xf numFmtId="49"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0" fillId="2" borderId="0" xfId="0" applyFill="1" applyAlignment="1">
      <alignment horizontal="center"/>
    </xf>
    <xf numFmtId="0" fontId="0" fillId="2" borderId="14" xfId="0" applyFill="1" applyBorder="1" applyAlignment="1">
      <alignment horizontal="center"/>
    </xf>
    <xf numFmtId="0" fontId="6" fillId="14" borderId="7" xfId="0" applyFont="1" applyFill="1" applyBorder="1" applyAlignment="1">
      <alignment horizontal="center" vertical="center"/>
    </xf>
    <xf numFmtId="0" fontId="6" fillId="14" borderId="10" xfId="0" applyFont="1" applyFill="1" applyBorder="1" applyAlignment="1">
      <alignment horizontal="center" vertical="center"/>
    </xf>
    <xf numFmtId="0" fontId="6" fillId="14" borderId="11" xfId="0" applyFont="1" applyFill="1" applyBorder="1" applyAlignment="1">
      <alignment horizontal="center" vertical="center"/>
    </xf>
    <xf numFmtId="0" fontId="6" fillId="14" borderId="8" xfId="0" applyFont="1" applyFill="1" applyBorder="1" applyAlignment="1">
      <alignment horizontal="center" vertical="center"/>
    </xf>
    <xf numFmtId="0" fontId="6" fillId="14" borderId="12" xfId="0" applyFont="1" applyFill="1" applyBorder="1" applyAlignment="1">
      <alignment horizontal="center" vertical="center"/>
    </xf>
    <xf numFmtId="0" fontId="6" fillId="14" borderId="13" xfId="0" applyFont="1" applyFill="1" applyBorder="1" applyAlignment="1">
      <alignment horizontal="center" vertical="center"/>
    </xf>
    <xf numFmtId="0" fontId="6" fillId="9"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0" fillId="9" borderId="1" xfId="0" applyFill="1" applyBorder="1" applyAlignment="1">
      <alignment horizontal="center" vertical="center"/>
    </xf>
    <xf numFmtId="0" fontId="0" fillId="15" borderId="1" xfId="0" applyFill="1" applyBorder="1" applyAlignment="1">
      <alignment horizontal="center" vertical="center"/>
    </xf>
    <xf numFmtId="0" fontId="0" fillId="15" borderId="1" xfId="0" applyFill="1" applyBorder="1" applyAlignment="1">
      <alignment horizontal="left" vertical="center"/>
    </xf>
    <xf numFmtId="0" fontId="7" fillId="15" borderId="1" xfId="0" applyFont="1" applyFill="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left" vertical="center"/>
    </xf>
    <xf numFmtId="0" fontId="6" fillId="16" borderId="1" xfId="0" applyFont="1" applyFill="1" applyBorder="1" applyAlignment="1">
      <alignment horizontal="center" vertical="center"/>
    </xf>
    <xf numFmtId="0" fontId="6" fillId="16" borderId="3" xfId="0" applyFont="1" applyFill="1" applyBorder="1" applyAlignment="1">
      <alignment horizontal="center" vertical="center"/>
    </xf>
    <xf numFmtId="0" fontId="6" fillId="16" borderId="4" xfId="0" applyFont="1" applyFill="1" applyBorder="1" applyAlignment="1">
      <alignment horizontal="center" vertical="center"/>
    </xf>
    <xf numFmtId="0" fontId="6" fillId="16" borderId="5" xfId="0" applyFont="1" applyFill="1" applyBorder="1" applyAlignment="1">
      <alignment horizontal="center" vertical="center"/>
    </xf>
  </cellXfs>
  <cellStyles count="12">
    <cellStyle name="Comma" xfId="9" builtinId="3"/>
    <cellStyle name="Comma [0] 2" xfId="3"/>
    <cellStyle name="Comma [0] 3" xfId="4"/>
    <cellStyle name="Comma [0] 4" xfId="2"/>
    <cellStyle name="Normal" xfId="0" builtinId="0"/>
    <cellStyle name="Normal 2" xfId="5"/>
    <cellStyle name="Normal 3" xfId="6"/>
    <cellStyle name="Normal 3 2" xfId="10"/>
    <cellStyle name="Normal 3 3" xfId="11"/>
    <cellStyle name="Normal 4" xfId="7"/>
    <cellStyle name="Normal 5" xfId="1"/>
    <cellStyle name="Normal 6"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7"/>
  <sheetViews>
    <sheetView tabSelected="1" workbookViewId="0">
      <selection activeCell="T10" sqref="T10"/>
    </sheetView>
  </sheetViews>
  <sheetFormatPr defaultRowHeight="15" x14ac:dyDescent="0.25"/>
  <sheetData>
    <row r="1" spans="1:19" x14ac:dyDescent="0.25">
      <c r="A1" s="259" t="s">
        <v>300</v>
      </c>
      <c r="B1" s="260"/>
      <c r="C1" s="260"/>
      <c r="D1" s="260"/>
      <c r="E1" s="260"/>
      <c r="F1" s="260"/>
      <c r="G1" s="260"/>
      <c r="H1" s="260"/>
      <c r="I1" s="260"/>
      <c r="J1" s="260"/>
      <c r="K1" s="260"/>
      <c r="L1" s="260"/>
      <c r="M1" s="260"/>
      <c r="N1" s="260"/>
      <c r="O1" s="260"/>
      <c r="P1" s="260"/>
      <c r="Q1" s="260"/>
      <c r="R1" s="260"/>
      <c r="S1" s="261"/>
    </row>
    <row r="2" spans="1:19" x14ac:dyDescent="0.25">
      <c r="A2" s="262"/>
      <c r="B2" s="263"/>
      <c r="C2" s="263"/>
      <c r="D2" s="263"/>
      <c r="E2" s="263"/>
      <c r="F2" s="263"/>
      <c r="G2" s="263"/>
      <c r="H2" s="263"/>
      <c r="I2" s="263"/>
      <c r="J2" s="263"/>
      <c r="K2" s="263"/>
      <c r="L2" s="263"/>
      <c r="M2" s="263"/>
      <c r="N2" s="263"/>
      <c r="O2" s="263"/>
      <c r="P2" s="263"/>
      <c r="Q2" s="263"/>
      <c r="R2" s="263"/>
      <c r="S2" s="264"/>
    </row>
    <row r="3" spans="1:19" x14ac:dyDescent="0.25">
      <c r="A3" s="265" t="s">
        <v>244</v>
      </c>
      <c r="B3" s="265" t="s">
        <v>301</v>
      </c>
      <c r="C3" s="265" t="s">
        <v>302</v>
      </c>
      <c r="D3" s="265" t="s">
        <v>303</v>
      </c>
      <c r="E3" s="274" t="s">
        <v>304</v>
      </c>
      <c r="F3" s="274"/>
      <c r="G3" s="274"/>
      <c r="H3" s="274"/>
      <c r="I3" s="274"/>
      <c r="J3" s="274" t="s">
        <v>305</v>
      </c>
      <c r="K3" s="274"/>
      <c r="L3" s="274"/>
      <c r="M3" s="274"/>
      <c r="N3" s="274"/>
      <c r="O3" s="275" t="s">
        <v>306</v>
      </c>
      <c r="P3" s="276"/>
      <c r="Q3" s="276"/>
      <c r="R3" s="276"/>
      <c r="S3" s="277"/>
    </row>
    <row r="4" spans="1:19" x14ac:dyDescent="0.25">
      <c r="A4" s="265"/>
      <c r="B4" s="265"/>
      <c r="C4" s="265"/>
      <c r="D4" s="265"/>
      <c r="E4" s="266">
        <v>2018</v>
      </c>
      <c r="F4" s="266">
        <v>2019</v>
      </c>
      <c r="G4" s="266">
        <v>2020</v>
      </c>
      <c r="H4" s="266">
        <v>2021</v>
      </c>
      <c r="I4" s="266">
        <v>2022</v>
      </c>
      <c r="J4" s="266">
        <v>2018</v>
      </c>
      <c r="K4" s="266">
        <v>2019</v>
      </c>
      <c r="L4" s="266">
        <v>2020</v>
      </c>
      <c r="M4" s="266">
        <v>2021</v>
      </c>
      <c r="N4" s="266">
        <v>2022</v>
      </c>
      <c r="O4" s="266">
        <v>2018</v>
      </c>
      <c r="P4" s="266">
        <v>2019</v>
      </c>
      <c r="Q4" s="266">
        <v>2020</v>
      </c>
      <c r="R4" s="267">
        <v>2021</v>
      </c>
      <c r="S4" s="267">
        <v>2022</v>
      </c>
    </row>
    <row r="5" spans="1:19" x14ac:dyDescent="0.25">
      <c r="A5" s="268">
        <v>1</v>
      </c>
      <c r="B5" s="269" t="s">
        <v>307</v>
      </c>
      <c r="C5" s="270" t="s">
        <v>308</v>
      </c>
      <c r="D5" s="269"/>
      <c r="E5" s="269" t="s">
        <v>309</v>
      </c>
      <c r="F5" s="269" t="s">
        <v>309</v>
      </c>
      <c r="G5" s="269" t="s">
        <v>309</v>
      </c>
      <c r="H5" s="269" t="s">
        <v>309</v>
      </c>
      <c r="I5" s="269" t="s">
        <v>309</v>
      </c>
      <c r="J5" s="269" t="s">
        <v>310</v>
      </c>
      <c r="K5" s="269" t="s">
        <v>310</v>
      </c>
      <c r="L5" s="269" t="s">
        <v>310</v>
      </c>
      <c r="M5" s="269" t="s">
        <v>310</v>
      </c>
      <c r="N5" s="269" t="s">
        <v>310</v>
      </c>
      <c r="O5" s="271" t="s">
        <v>311</v>
      </c>
      <c r="P5" s="271" t="s">
        <v>311</v>
      </c>
      <c r="Q5" s="271" t="s">
        <v>311</v>
      </c>
      <c r="R5" s="271" t="s">
        <v>311</v>
      </c>
      <c r="S5" s="271" t="s">
        <v>311</v>
      </c>
    </row>
    <row r="6" spans="1:19" x14ac:dyDescent="0.25">
      <c r="A6" s="268">
        <v>2</v>
      </c>
      <c r="B6" s="269" t="s">
        <v>312</v>
      </c>
      <c r="C6" s="270" t="s">
        <v>313</v>
      </c>
      <c r="D6" s="269"/>
      <c r="E6" s="269" t="s">
        <v>309</v>
      </c>
      <c r="F6" s="269" t="s">
        <v>309</v>
      </c>
      <c r="G6" s="269" t="s">
        <v>309</v>
      </c>
      <c r="H6" s="269" t="s">
        <v>309</v>
      </c>
      <c r="I6" s="269" t="s">
        <v>309</v>
      </c>
      <c r="J6" s="269" t="s">
        <v>310</v>
      </c>
      <c r="K6" s="269" t="s">
        <v>310</v>
      </c>
      <c r="L6" s="269" t="s">
        <v>310</v>
      </c>
      <c r="M6" s="269" t="s">
        <v>310</v>
      </c>
      <c r="N6" s="269" t="s">
        <v>310</v>
      </c>
      <c r="O6" s="271" t="s">
        <v>311</v>
      </c>
      <c r="P6" s="271" t="s">
        <v>311</v>
      </c>
      <c r="Q6" s="271" t="s">
        <v>311</v>
      </c>
      <c r="R6" s="271" t="s">
        <v>311</v>
      </c>
      <c r="S6" s="271" t="s">
        <v>311</v>
      </c>
    </row>
    <row r="7" spans="1:19" x14ac:dyDescent="0.25">
      <c r="A7" s="268">
        <v>3</v>
      </c>
      <c r="B7" s="269" t="s">
        <v>314</v>
      </c>
      <c r="C7" s="270" t="s">
        <v>315</v>
      </c>
      <c r="D7" s="269"/>
      <c r="E7" s="269" t="s">
        <v>309</v>
      </c>
      <c r="F7" s="269" t="s">
        <v>309</v>
      </c>
      <c r="G7" s="269" t="s">
        <v>309</v>
      </c>
      <c r="H7" s="269" t="s">
        <v>309</v>
      </c>
      <c r="I7" s="269" t="s">
        <v>309</v>
      </c>
      <c r="J7" s="269" t="s">
        <v>316</v>
      </c>
      <c r="K7" s="269" t="s">
        <v>316</v>
      </c>
      <c r="L7" s="269" t="s">
        <v>316</v>
      </c>
      <c r="M7" s="269" t="s">
        <v>316</v>
      </c>
      <c r="N7" s="269" t="s">
        <v>316</v>
      </c>
      <c r="O7" s="271" t="s">
        <v>311</v>
      </c>
      <c r="P7" s="271" t="s">
        <v>311</v>
      </c>
      <c r="Q7" s="271" t="s">
        <v>311</v>
      </c>
      <c r="R7" s="271" t="s">
        <v>311</v>
      </c>
      <c r="S7" s="271" t="s">
        <v>311</v>
      </c>
    </row>
    <row r="8" spans="1:19" x14ac:dyDescent="0.25">
      <c r="A8" s="155">
        <v>4</v>
      </c>
      <c r="B8" s="272" t="s">
        <v>232</v>
      </c>
      <c r="C8" s="273" t="s">
        <v>273</v>
      </c>
      <c r="D8" s="272"/>
      <c r="E8" s="272" t="s">
        <v>309</v>
      </c>
      <c r="F8" s="272" t="s">
        <v>309</v>
      </c>
      <c r="G8" s="272" t="s">
        <v>309</v>
      </c>
      <c r="H8" s="272" t="s">
        <v>309</v>
      </c>
      <c r="I8" s="272" t="s">
        <v>309</v>
      </c>
      <c r="J8" s="272" t="s">
        <v>316</v>
      </c>
      <c r="K8" s="272" t="s">
        <v>316</v>
      </c>
      <c r="L8" s="272" t="s">
        <v>316</v>
      </c>
      <c r="M8" s="272" t="s">
        <v>316</v>
      </c>
      <c r="N8" s="272" t="s">
        <v>316</v>
      </c>
      <c r="O8" s="272" t="s">
        <v>309</v>
      </c>
      <c r="P8" s="272" t="s">
        <v>309</v>
      </c>
      <c r="Q8" s="272" t="s">
        <v>309</v>
      </c>
      <c r="R8" s="272" t="s">
        <v>309</v>
      </c>
      <c r="S8" s="272" t="s">
        <v>309</v>
      </c>
    </row>
    <row r="9" spans="1:19" x14ac:dyDescent="0.25">
      <c r="A9" s="268">
        <v>5</v>
      </c>
      <c r="B9" s="269" t="s">
        <v>317</v>
      </c>
      <c r="C9" s="270" t="s">
        <v>318</v>
      </c>
      <c r="D9" s="269"/>
      <c r="E9" s="269" t="s">
        <v>309</v>
      </c>
      <c r="F9" s="269" t="s">
        <v>309</v>
      </c>
      <c r="G9" s="269" t="s">
        <v>309</v>
      </c>
      <c r="H9" s="269" t="s">
        <v>309</v>
      </c>
      <c r="I9" s="269" t="s">
        <v>309</v>
      </c>
      <c r="J9" s="269" t="s">
        <v>310</v>
      </c>
      <c r="K9" s="269" t="s">
        <v>310</v>
      </c>
      <c r="L9" s="269" t="s">
        <v>310</v>
      </c>
      <c r="M9" s="269" t="s">
        <v>310</v>
      </c>
      <c r="N9" s="269" t="s">
        <v>310</v>
      </c>
      <c r="O9" s="271" t="s">
        <v>311</v>
      </c>
      <c r="P9" s="271" t="s">
        <v>311</v>
      </c>
      <c r="Q9" s="271" t="s">
        <v>311</v>
      </c>
      <c r="R9" s="271" t="s">
        <v>311</v>
      </c>
      <c r="S9" s="271" t="s">
        <v>311</v>
      </c>
    </row>
    <row r="10" spans="1:19" x14ac:dyDescent="0.25">
      <c r="A10" s="268">
        <v>6</v>
      </c>
      <c r="B10" s="269" t="s">
        <v>319</v>
      </c>
      <c r="C10" s="270" t="s">
        <v>320</v>
      </c>
      <c r="D10" s="269"/>
      <c r="E10" s="269" t="s">
        <v>309</v>
      </c>
      <c r="F10" s="269" t="s">
        <v>309</v>
      </c>
      <c r="G10" s="269" t="s">
        <v>309</v>
      </c>
      <c r="H10" s="269" t="s">
        <v>309</v>
      </c>
      <c r="I10" s="269" t="s">
        <v>309</v>
      </c>
      <c r="J10" s="269" t="s">
        <v>310</v>
      </c>
      <c r="K10" s="269" t="s">
        <v>310</v>
      </c>
      <c r="L10" s="269" t="s">
        <v>310</v>
      </c>
      <c r="M10" s="269" t="s">
        <v>310</v>
      </c>
      <c r="N10" s="269" t="s">
        <v>310</v>
      </c>
      <c r="O10" s="271" t="s">
        <v>311</v>
      </c>
      <c r="P10" s="271" t="s">
        <v>311</v>
      </c>
      <c r="Q10" s="271" t="s">
        <v>311</v>
      </c>
      <c r="R10" s="271" t="s">
        <v>311</v>
      </c>
      <c r="S10" s="271" t="s">
        <v>311</v>
      </c>
    </row>
    <row r="11" spans="1:19" x14ac:dyDescent="0.25">
      <c r="A11" s="155">
        <v>7</v>
      </c>
      <c r="B11" s="272" t="s">
        <v>233</v>
      </c>
      <c r="C11" s="273" t="s">
        <v>274</v>
      </c>
      <c r="D11" s="272"/>
      <c r="E11" s="272" t="s">
        <v>309</v>
      </c>
      <c r="F11" s="272" t="s">
        <v>309</v>
      </c>
      <c r="G11" s="272" t="s">
        <v>309</v>
      </c>
      <c r="H11" s="272" t="s">
        <v>309</v>
      </c>
      <c r="I11" s="272" t="s">
        <v>309</v>
      </c>
      <c r="J11" s="272" t="s">
        <v>316</v>
      </c>
      <c r="K11" s="272" t="s">
        <v>316</v>
      </c>
      <c r="L11" s="272" t="s">
        <v>316</v>
      </c>
      <c r="M11" s="272" t="s">
        <v>316</v>
      </c>
      <c r="N11" s="272" t="s">
        <v>316</v>
      </c>
      <c r="O11" s="272" t="s">
        <v>309</v>
      </c>
      <c r="P11" s="272" t="s">
        <v>309</v>
      </c>
      <c r="Q11" s="272" t="s">
        <v>309</v>
      </c>
      <c r="R11" s="272" t="s">
        <v>309</v>
      </c>
      <c r="S11" s="272" t="s">
        <v>309</v>
      </c>
    </row>
    <row r="12" spans="1:19" x14ac:dyDescent="0.25">
      <c r="A12" s="268">
        <v>8</v>
      </c>
      <c r="B12" s="269" t="s">
        <v>321</v>
      </c>
      <c r="C12" s="270" t="s">
        <v>322</v>
      </c>
      <c r="D12" s="269"/>
      <c r="E12" s="269" t="s">
        <v>309</v>
      </c>
      <c r="F12" s="269" t="s">
        <v>309</v>
      </c>
      <c r="G12" s="269" t="s">
        <v>309</v>
      </c>
      <c r="H12" s="269" t="s">
        <v>309</v>
      </c>
      <c r="I12" s="269" t="s">
        <v>309</v>
      </c>
      <c r="J12" s="269" t="s">
        <v>310</v>
      </c>
      <c r="K12" s="269" t="s">
        <v>310</v>
      </c>
      <c r="L12" s="269" t="s">
        <v>310</v>
      </c>
      <c r="M12" s="269" t="s">
        <v>310</v>
      </c>
      <c r="N12" s="269" t="s">
        <v>310</v>
      </c>
      <c r="O12" s="271" t="s">
        <v>311</v>
      </c>
      <c r="P12" s="271" t="s">
        <v>311</v>
      </c>
      <c r="Q12" s="271" t="s">
        <v>311</v>
      </c>
      <c r="R12" s="271" t="s">
        <v>311</v>
      </c>
      <c r="S12" s="271" t="s">
        <v>311</v>
      </c>
    </row>
    <row r="13" spans="1:19" x14ac:dyDescent="0.25">
      <c r="A13" s="268">
        <v>9</v>
      </c>
      <c r="B13" s="269" t="s">
        <v>323</v>
      </c>
      <c r="C13" s="270" t="s">
        <v>324</v>
      </c>
      <c r="D13" s="269"/>
      <c r="E13" s="269" t="s">
        <v>309</v>
      </c>
      <c r="F13" s="269" t="s">
        <v>309</v>
      </c>
      <c r="G13" s="269" t="s">
        <v>309</v>
      </c>
      <c r="H13" s="269" t="s">
        <v>309</v>
      </c>
      <c r="I13" s="269" t="s">
        <v>309</v>
      </c>
      <c r="J13" s="269" t="s">
        <v>310</v>
      </c>
      <c r="K13" s="269" t="s">
        <v>310</v>
      </c>
      <c r="L13" s="269" t="s">
        <v>310</v>
      </c>
      <c r="M13" s="269" t="s">
        <v>310</v>
      </c>
      <c r="N13" s="269" t="s">
        <v>310</v>
      </c>
      <c r="O13" s="271" t="s">
        <v>311</v>
      </c>
      <c r="P13" s="271" t="s">
        <v>311</v>
      </c>
      <c r="Q13" s="271" t="s">
        <v>311</v>
      </c>
      <c r="R13" s="271" t="s">
        <v>311</v>
      </c>
      <c r="S13" s="271" t="s">
        <v>311</v>
      </c>
    </row>
    <row r="14" spans="1:19" x14ac:dyDescent="0.25">
      <c r="A14" s="268">
        <v>10</v>
      </c>
      <c r="B14" s="269" t="s">
        <v>325</v>
      </c>
      <c r="C14" s="270" t="s">
        <v>326</v>
      </c>
      <c r="D14" s="269"/>
      <c r="E14" s="269" t="s">
        <v>309</v>
      </c>
      <c r="F14" s="269" t="s">
        <v>309</v>
      </c>
      <c r="G14" s="269" t="s">
        <v>309</v>
      </c>
      <c r="H14" s="269" t="s">
        <v>309</v>
      </c>
      <c r="I14" s="269" t="s">
        <v>309</v>
      </c>
      <c r="J14" s="269" t="s">
        <v>310</v>
      </c>
      <c r="K14" s="269" t="s">
        <v>310</v>
      </c>
      <c r="L14" s="269" t="s">
        <v>310</v>
      </c>
      <c r="M14" s="269" t="s">
        <v>310</v>
      </c>
      <c r="N14" s="269" t="s">
        <v>310</v>
      </c>
      <c r="O14" s="271" t="s">
        <v>311</v>
      </c>
      <c r="P14" s="271" t="s">
        <v>311</v>
      </c>
      <c r="Q14" s="271" t="s">
        <v>311</v>
      </c>
      <c r="R14" s="271" t="s">
        <v>311</v>
      </c>
      <c r="S14" s="271" t="s">
        <v>311</v>
      </c>
    </row>
    <row r="15" spans="1:19" x14ac:dyDescent="0.25">
      <c r="A15" s="268">
        <v>11</v>
      </c>
      <c r="B15" s="269" t="s">
        <v>327</v>
      </c>
      <c r="C15" s="270" t="s">
        <v>328</v>
      </c>
      <c r="D15" s="269"/>
      <c r="E15" s="269" t="s">
        <v>309</v>
      </c>
      <c r="F15" s="269" t="s">
        <v>309</v>
      </c>
      <c r="G15" s="269" t="s">
        <v>309</v>
      </c>
      <c r="H15" s="269" t="s">
        <v>309</v>
      </c>
      <c r="I15" s="269" t="s">
        <v>309</v>
      </c>
      <c r="J15" s="269" t="s">
        <v>310</v>
      </c>
      <c r="K15" s="269" t="s">
        <v>310</v>
      </c>
      <c r="L15" s="269" t="s">
        <v>310</v>
      </c>
      <c r="M15" s="269" t="s">
        <v>310</v>
      </c>
      <c r="N15" s="269" t="s">
        <v>310</v>
      </c>
      <c r="O15" s="271" t="s">
        <v>311</v>
      </c>
      <c r="P15" s="271" t="s">
        <v>311</v>
      </c>
      <c r="Q15" s="271" t="s">
        <v>311</v>
      </c>
      <c r="R15" s="271" t="s">
        <v>311</v>
      </c>
      <c r="S15" s="271" t="s">
        <v>311</v>
      </c>
    </row>
    <row r="16" spans="1:19" x14ac:dyDescent="0.25">
      <c r="A16" s="268">
        <v>12</v>
      </c>
      <c r="B16" s="269" t="s">
        <v>329</v>
      </c>
      <c r="C16" s="270" t="s">
        <v>330</v>
      </c>
      <c r="D16" s="269"/>
      <c r="E16" s="269" t="s">
        <v>309</v>
      </c>
      <c r="F16" s="269" t="s">
        <v>331</v>
      </c>
      <c r="G16" s="269" t="s">
        <v>309</v>
      </c>
      <c r="H16" s="269" t="s">
        <v>309</v>
      </c>
      <c r="I16" s="269" t="s">
        <v>309</v>
      </c>
      <c r="J16" s="269" t="s">
        <v>310</v>
      </c>
      <c r="K16" s="269" t="s">
        <v>310</v>
      </c>
      <c r="L16" s="269" t="s">
        <v>310</v>
      </c>
      <c r="M16" s="269" t="s">
        <v>310</v>
      </c>
      <c r="N16" s="269" t="s">
        <v>310</v>
      </c>
      <c r="O16" s="271" t="s">
        <v>311</v>
      </c>
      <c r="P16" s="271" t="s">
        <v>311</v>
      </c>
      <c r="Q16" s="271" t="s">
        <v>311</v>
      </c>
      <c r="R16" s="271" t="s">
        <v>311</v>
      </c>
      <c r="S16" s="271" t="s">
        <v>311</v>
      </c>
    </row>
    <row r="17" spans="1:19" x14ac:dyDescent="0.25">
      <c r="A17" s="268">
        <v>13</v>
      </c>
      <c r="B17" s="269" t="s">
        <v>332</v>
      </c>
      <c r="C17" s="270" t="s">
        <v>333</v>
      </c>
      <c r="D17" s="269"/>
      <c r="E17" s="269" t="s">
        <v>331</v>
      </c>
      <c r="F17" s="269" t="s">
        <v>331</v>
      </c>
      <c r="G17" s="269" t="s">
        <v>309</v>
      </c>
      <c r="H17" s="269" t="s">
        <v>309</v>
      </c>
      <c r="I17" s="269" t="s">
        <v>309</v>
      </c>
      <c r="J17" s="269" t="s">
        <v>310</v>
      </c>
      <c r="K17" s="269" t="s">
        <v>310</v>
      </c>
      <c r="L17" s="269" t="s">
        <v>310</v>
      </c>
      <c r="M17" s="269" t="s">
        <v>310</v>
      </c>
      <c r="N17" s="269" t="s">
        <v>310</v>
      </c>
      <c r="O17" s="271" t="s">
        <v>311</v>
      </c>
      <c r="P17" s="271" t="s">
        <v>311</v>
      </c>
      <c r="Q17" s="271" t="s">
        <v>311</v>
      </c>
      <c r="R17" s="271" t="s">
        <v>311</v>
      </c>
      <c r="S17" s="271" t="s">
        <v>311</v>
      </c>
    </row>
    <row r="18" spans="1:19" x14ac:dyDescent="0.25">
      <c r="A18" s="155">
        <v>14</v>
      </c>
      <c r="B18" s="272" t="s">
        <v>234</v>
      </c>
      <c r="C18" s="273" t="s">
        <v>334</v>
      </c>
      <c r="D18" s="272"/>
      <c r="E18" s="272" t="s">
        <v>309</v>
      </c>
      <c r="F18" s="272" t="s">
        <v>309</v>
      </c>
      <c r="G18" s="272" t="s">
        <v>309</v>
      </c>
      <c r="H18" s="272" t="s">
        <v>309</v>
      </c>
      <c r="I18" s="272" t="s">
        <v>309</v>
      </c>
      <c r="J18" s="272" t="s">
        <v>316</v>
      </c>
      <c r="K18" s="272" t="s">
        <v>316</v>
      </c>
      <c r="L18" s="272" t="s">
        <v>316</v>
      </c>
      <c r="M18" s="272" t="s">
        <v>316</v>
      </c>
      <c r="N18" s="272" t="s">
        <v>316</v>
      </c>
      <c r="O18" s="272" t="s">
        <v>309</v>
      </c>
      <c r="P18" s="272" t="s">
        <v>309</v>
      </c>
      <c r="Q18" s="272" t="s">
        <v>309</v>
      </c>
      <c r="R18" s="272" t="s">
        <v>309</v>
      </c>
      <c r="S18" s="272" t="s">
        <v>309</v>
      </c>
    </row>
    <row r="19" spans="1:19" x14ac:dyDescent="0.25">
      <c r="A19" s="268">
        <v>15</v>
      </c>
      <c r="B19" s="269" t="s">
        <v>335</v>
      </c>
      <c r="C19" s="270" t="s">
        <v>336</v>
      </c>
      <c r="D19" s="269"/>
      <c r="E19" s="269" t="s">
        <v>309</v>
      </c>
      <c r="F19" s="269" t="s">
        <v>309</v>
      </c>
      <c r="G19" s="269" t="s">
        <v>309</v>
      </c>
      <c r="H19" s="269" t="s">
        <v>309</v>
      </c>
      <c r="I19" s="269" t="s">
        <v>309</v>
      </c>
      <c r="J19" s="269" t="s">
        <v>310</v>
      </c>
      <c r="K19" s="269" t="s">
        <v>310</v>
      </c>
      <c r="L19" s="269" t="s">
        <v>310</v>
      </c>
      <c r="M19" s="269" t="s">
        <v>310</v>
      </c>
      <c r="N19" s="269" t="s">
        <v>310</v>
      </c>
      <c r="O19" s="271" t="s">
        <v>311</v>
      </c>
      <c r="P19" s="271" t="s">
        <v>311</v>
      </c>
      <c r="Q19" s="271" t="s">
        <v>311</v>
      </c>
      <c r="R19" s="271" t="s">
        <v>311</v>
      </c>
      <c r="S19" s="271" t="s">
        <v>311</v>
      </c>
    </row>
    <row r="20" spans="1:19" x14ac:dyDescent="0.25">
      <c r="A20" s="268">
        <v>16</v>
      </c>
      <c r="B20" s="269" t="s">
        <v>337</v>
      </c>
      <c r="C20" s="270" t="s">
        <v>338</v>
      </c>
      <c r="D20" s="269"/>
      <c r="E20" s="269" t="s">
        <v>309</v>
      </c>
      <c r="F20" s="269" t="s">
        <v>309</v>
      </c>
      <c r="G20" s="269" t="s">
        <v>309</v>
      </c>
      <c r="H20" s="269" t="s">
        <v>309</v>
      </c>
      <c r="I20" s="269" t="s">
        <v>309</v>
      </c>
      <c r="J20" s="269" t="s">
        <v>310</v>
      </c>
      <c r="K20" s="269" t="s">
        <v>310</v>
      </c>
      <c r="L20" s="269" t="s">
        <v>310</v>
      </c>
      <c r="M20" s="269" t="s">
        <v>310</v>
      </c>
      <c r="N20" s="269" t="s">
        <v>310</v>
      </c>
      <c r="O20" s="271" t="s">
        <v>311</v>
      </c>
      <c r="P20" s="271" t="s">
        <v>311</v>
      </c>
      <c r="Q20" s="271" t="s">
        <v>311</v>
      </c>
      <c r="R20" s="271" t="s">
        <v>311</v>
      </c>
      <c r="S20" s="271" t="s">
        <v>311</v>
      </c>
    </row>
    <row r="21" spans="1:19" x14ac:dyDescent="0.25">
      <c r="A21" s="268">
        <v>17</v>
      </c>
      <c r="B21" s="269" t="s">
        <v>339</v>
      </c>
      <c r="C21" s="270" t="s">
        <v>340</v>
      </c>
      <c r="D21" s="269"/>
      <c r="E21" s="269" t="s">
        <v>309</v>
      </c>
      <c r="F21" s="269" t="s">
        <v>309</v>
      </c>
      <c r="G21" s="269" t="s">
        <v>309</v>
      </c>
      <c r="H21" s="269" t="s">
        <v>309</v>
      </c>
      <c r="I21" s="269" t="s">
        <v>309</v>
      </c>
      <c r="J21" s="269" t="s">
        <v>310</v>
      </c>
      <c r="K21" s="269" t="s">
        <v>310</v>
      </c>
      <c r="L21" s="269" t="s">
        <v>310</v>
      </c>
      <c r="M21" s="269" t="s">
        <v>310</v>
      </c>
      <c r="N21" s="269" t="s">
        <v>310</v>
      </c>
      <c r="O21" s="271" t="s">
        <v>311</v>
      </c>
      <c r="P21" s="271" t="s">
        <v>311</v>
      </c>
      <c r="Q21" s="271" t="s">
        <v>311</v>
      </c>
      <c r="R21" s="271" t="s">
        <v>311</v>
      </c>
      <c r="S21" s="271" t="s">
        <v>311</v>
      </c>
    </row>
    <row r="22" spans="1:19" x14ac:dyDescent="0.25">
      <c r="A22" s="155">
        <v>18</v>
      </c>
      <c r="B22" s="272" t="s">
        <v>231</v>
      </c>
      <c r="C22" s="273" t="s">
        <v>272</v>
      </c>
      <c r="D22" s="272"/>
      <c r="E22" s="272" t="s">
        <v>309</v>
      </c>
      <c r="F22" s="272" t="s">
        <v>309</v>
      </c>
      <c r="G22" s="272" t="s">
        <v>309</v>
      </c>
      <c r="H22" s="272" t="s">
        <v>309</v>
      </c>
      <c r="I22" s="272" t="s">
        <v>309</v>
      </c>
      <c r="J22" s="272" t="s">
        <v>316</v>
      </c>
      <c r="K22" s="272" t="s">
        <v>316</v>
      </c>
      <c r="L22" s="272" t="s">
        <v>316</v>
      </c>
      <c r="M22" s="272" t="s">
        <v>316</v>
      </c>
      <c r="N22" s="272" t="s">
        <v>316</v>
      </c>
      <c r="O22" s="272" t="s">
        <v>309</v>
      </c>
      <c r="P22" s="272" t="s">
        <v>309</v>
      </c>
      <c r="Q22" s="272" t="s">
        <v>309</v>
      </c>
      <c r="R22" s="272" t="s">
        <v>309</v>
      </c>
      <c r="S22" s="272" t="s">
        <v>309</v>
      </c>
    </row>
    <row r="23" spans="1:19" x14ac:dyDescent="0.25">
      <c r="A23" s="268">
        <v>19</v>
      </c>
      <c r="B23" s="269" t="s">
        <v>341</v>
      </c>
      <c r="C23" s="270" t="s">
        <v>342</v>
      </c>
      <c r="D23" s="269"/>
      <c r="E23" s="269" t="s">
        <v>309</v>
      </c>
      <c r="F23" s="269" t="s">
        <v>309</v>
      </c>
      <c r="G23" s="269" t="s">
        <v>309</v>
      </c>
      <c r="H23" s="269" t="s">
        <v>309</v>
      </c>
      <c r="I23" s="269" t="s">
        <v>309</v>
      </c>
      <c r="J23" s="269" t="s">
        <v>310</v>
      </c>
      <c r="K23" s="269" t="s">
        <v>310</v>
      </c>
      <c r="L23" s="269" t="s">
        <v>310</v>
      </c>
      <c r="M23" s="269" t="s">
        <v>310</v>
      </c>
      <c r="N23" s="269" t="s">
        <v>310</v>
      </c>
      <c r="O23" s="271" t="s">
        <v>311</v>
      </c>
      <c r="P23" s="271" t="s">
        <v>311</v>
      </c>
      <c r="Q23" s="271" t="s">
        <v>311</v>
      </c>
      <c r="R23" s="271" t="s">
        <v>311</v>
      </c>
      <c r="S23" s="271" t="s">
        <v>311</v>
      </c>
    </row>
    <row r="24" spans="1:19" x14ac:dyDescent="0.25">
      <c r="A24" s="268">
        <v>20</v>
      </c>
      <c r="B24" s="269" t="s">
        <v>343</v>
      </c>
      <c r="C24" s="270" t="s">
        <v>344</v>
      </c>
      <c r="D24" s="269"/>
      <c r="E24" s="269" t="s">
        <v>309</v>
      </c>
      <c r="F24" s="269" t="s">
        <v>309</v>
      </c>
      <c r="G24" s="269" t="s">
        <v>309</v>
      </c>
      <c r="H24" s="269" t="s">
        <v>309</v>
      </c>
      <c r="I24" s="269" t="s">
        <v>309</v>
      </c>
      <c r="J24" s="269" t="s">
        <v>310</v>
      </c>
      <c r="K24" s="269" t="s">
        <v>310</v>
      </c>
      <c r="L24" s="269" t="s">
        <v>310</v>
      </c>
      <c r="M24" s="269" t="s">
        <v>310</v>
      </c>
      <c r="N24" s="269" t="s">
        <v>310</v>
      </c>
      <c r="O24" s="271" t="s">
        <v>311</v>
      </c>
      <c r="P24" s="271" t="s">
        <v>311</v>
      </c>
      <c r="Q24" s="271" t="s">
        <v>311</v>
      </c>
      <c r="R24" s="271" t="s">
        <v>311</v>
      </c>
      <c r="S24" s="271" t="s">
        <v>311</v>
      </c>
    </row>
    <row r="25" spans="1:19" x14ac:dyDescent="0.25">
      <c r="A25" s="268">
        <v>21</v>
      </c>
      <c r="B25" s="269" t="s">
        <v>345</v>
      </c>
      <c r="C25" s="270" t="s">
        <v>346</v>
      </c>
      <c r="D25" s="269"/>
      <c r="E25" s="269" t="s">
        <v>309</v>
      </c>
      <c r="F25" s="269" t="s">
        <v>309</v>
      </c>
      <c r="G25" s="269" t="s">
        <v>309</v>
      </c>
      <c r="H25" s="269" t="s">
        <v>309</v>
      </c>
      <c r="I25" s="269" t="s">
        <v>309</v>
      </c>
      <c r="J25" s="269" t="s">
        <v>310</v>
      </c>
      <c r="K25" s="269" t="s">
        <v>310</v>
      </c>
      <c r="L25" s="269" t="s">
        <v>310</v>
      </c>
      <c r="M25" s="269" t="s">
        <v>310</v>
      </c>
      <c r="N25" s="269" t="s">
        <v>310</v>
      </c>
      <c r="O25" s="271" t="s">
        <v>311</v>
      </c>
      <c r="P25" s="271" t="s">
        <v>311</v>
      </c>
      <c r="Q25" s="271" t="s">
        <v>311</v>
      </c>
      <c r="R25" s="271" t="s">
        <v>311</v>
      </c>
      <c r="S25" s="271" t="s">
        <v>311</v>
      </c>
    </row>
    <row r="26" spans="1:19" x14ac:dyDescent="0.25">
      <c r="A26" s="268">
        <v>22</v>
      </c>
      <c r="B26" s="269" t="s">
        <v>347</v>
      </c>
      <c r="C26" s="270" t="s">
        <v>348</v>
      </c>
      <c r="D26" s="269"/>
      <c r="E26" s="269" t="s">
        <v>309</v>
      </c>
      <c r="F26" s="269" t="s">
        <v>309</v>
      </c>
      <c r="G26" s="269" t="s">
        <v>309</v>
      </c>
      <c r="H26" s="269" t="s">
        <v>309</v>
      </c>
      <c r="I26" s="269" t="s">
        <v>309</v>
      </c>
      <c r="J26" s="269" t="s">
        <v>349</v>
      </c>
      <c r="K26" s="269" t="s">
        <v>349</v>
      </c>
      <c r="L26" s="269" t="s">
        <v>349</v>
      </c>
      <c r="M26" s="269" t="s">
        <v>349</v>
      </c>
      <c r="N26" s="269" t="s">
        <v>349</v>
      </c>
      <c r="O26" s="271" t="s">
        <v>311</v>
      </c>
      <c r="P26" s="271" t="s">
        <v>311</v>
      </c>
      <c r="Q26" s="271" t="s">
        <v>311</v>
      </c>
      <c r="R26" s="271" t="s">
        <v>311</v>
      </c>
      <c r="S26" s="271" t="s">
        <v>311</v>
      </c>
    </row>
    <row r="27" spans="1:19" x14ac:dyDescent="0.25">
      <c r="A27" s="268">
        <v>23</v>
      </c>
      <c r="B27" s="269" t="s">
        <v>350</v>
      </c>
      <c r="C27" s="270" t="s">
        <v>351</v>
      </c>
      <c r="D27" s="269"/>
      <c r="E27" s="269" t="s">
        <v>309</v>
      </c>
      <c r="F27" s="269" t="s">
        <v>309</v>
      </c>
      <c r="G27" s="269" t="s">
        <v>309</v>
      </c>
      <c r="H27" s="269" t="s">
        <v>309</v>
      </c>
      <c r="I27" s="269" t="s">
        <v>309</v>
      </c>
      <c r="J27" s="269" t="s">
        <v>310</v>
      </c>
      <c r="K27" s="269" t="s">
        <v>310</v>
      </c>
      <c r="L27" s="269" t="s">
        <v>310</v>
      </c>
      <c r="M27" s="269" t="s">
        <v>310</v>
      </c>
      <c r="N27" s="269" t="s">
        <v>310</v>
      </c>
      <c r="O27" s="271" t="s">
        <v>311</v>
      </c>
      <c r="P27" s="271" t="s">
        <v>311</v>
      </c>
      <c r="Q27" s="271" t="s">
        <v>311</v>
      </c>
      <c r="R27" s="271" t="s">
        <v>311</v>
      </c>
      <c r="S27" s="271" t="s">
        <v>311</v>
      </c>
    </row>
    <row r="28" spans="1:19" x14ac:dyDescent="0.25">
      <c r="A28" s="268">
        <v>24</v>
      </c>
      <c r="B28" s="269" t="s">
        <v>352</v>
      </c>
      <c r="C28" s="270" t="s">
        <v>353</v>
      </c>
      <c r="D28" s="269"/>
      <c r="E28" s="269" t="s">
        <v>309</v>
      </c>
      <c r="F28" s="269" t="s">
        <v>309</v>
      </c>
      <c r="G28" s="269" t="s">
        <v>309</v>
      </c>
      <c r="H28" s="269" t="s">
        <v>309</v>
      </c>
      <c r="I28" s="269" t="s">
        <v>309</v>
      </c>
      <c r="J28" s="269" t="s">
        <v>310</v>
      </c>
      <c r="K28" s="269" t="s">
        <v>310</v>
      </c>
      <c r="L28" s="269" t="s">
        <v>310</v>
      </c>
      <c r="M28" s="269" t="s">
        <v>310</v>
      </c>
      <c r="N28" s="269" t="s">
        <v>310</v>
      </c>
      <c r="O28" s="271" t="s">
        <v>311</v>
      </c>
      <c r="P28" s="271" t="s">
        <v>311</v>
      </c>
      <c r="Q28" s="271" t="s">
        <v>311</v>
      </c>
      <c r="R28" s="271" t="s">
        <v>311</v>
      </c>
      <c r="S28" s="271" t="s">
        <v>311</v>
      </c>
    </row>
    <row r="29" spans="1:19" x14ac:dyDescent="0.25">
      <c r="A29" s="268">
        <v>25</v>
      </c>
      <c r="B29" s="269" t="s">
        <v>354</v>
      </c>
      <c r="C29" s="270" t="s">
        <v>355</v>
      </c>
      <c r="D29" s="269"/>
      <c r="E29" s="269" t="s">
        <v>309</v>
      </c>
      <c r="F29" s="269" t="s">
        <v>309</v>
      </c>
      <c r="G29" s="269" t="s">
        <v>309</v>
      </c>
      <c r="H29" s="269" t="s">
        <v>309</v>
      </c>
      <c r="I29" s="269" t="s">
        <v>309</v>
      </c>
      <c r="J29" s="269" t="s">
        <v>310</v>
      </c>
      <c r="K29" s="269" t="s">
        <v>310</v>
      </c>
      <c r="L29" s="269" t="s">
        <v>310</v>
      </c>
      <c r="M29" s="269" t="s">
        <v>310</v>
      </c>
      <c r="N29" s="269" t="s">
        <v>310</v>
      </c>
      <c r="O29" s="271" t="s">
        <v>311</v>
      </c>
      <c r="P29" s="271" t="s">
        <v>311</v>
      </c>
      <c r="Q29" s="271" t="s">
        <v>311</v>
      </c>
      <c r="R29" s="271" t="s">
        <v>311</v>
      </c>
      <c r="S29" s="271" t="s">
        <v>311</v>
      </c>
    </row>
    <row r="30" spans="1:19" x14ac:dyDescent="0.25">
      <c r="A30" s="268">
        <v>26</v>
      </c>
      <c r="B30" s="269" t="s">
        <v>356</v>
      </c>
      <c r="C30" s="270" t="s">
        <v>357</v>
      </c>
      <c r="D30" s="269"/>
      <c r="E30" s="269" t="s">
        <v>309</v>
      </c>
      <c r="F30" s="269" t="s">
        <v>309</v>
      </c>
      <c r="G30" s="269" t="s">
        <v>309</v>
      </c>
      <c r="H30" s="269" t="s">
        <v>309</v>
      </c>
      <c r="I30" s="269" t="s">
        <v>309</v>
      </c>
      <c r="J30" s="269" t="s">
        <v>310</v>
      </c>
      <c r="K30" s="269" t="s">
        <v>310</v>
      </c>
      <c r="L30" s="269" t="s">
        <v>310</v>
      </c>
      <c r="M30" s="269" t="s">
        <v>310</v>
      </c>
      <c r="N30" s="269" t="s">
        <v>310</v>
      </c>
      <c r="O30" s="271" t="s">
        <v>311</v>
      </c>
      <c r="P30" s="271" t="s">
        <v>311</v>
      </c>
      <c r="Q30" s="271" t="s">
        <v>311</v>
      </c>
      <c r="R30" s="271" t="s">
        <v>311</v>
      </c>
      <c r="S30" s="271" t="s">
        <v>311</v>
      </c>
    </row>
    <row r="31" spans="1:19" x14ac:dyDescent="0.25">
      <c r="A31" s="268">
        <v>27</v>
      </c>
      <c r="B31" s="269" t="s">
        <v>358</v>
      </c>
      <c r="C31" s="270" t="s">
        <v>359</v>
      </c>
      <c r="D31" s="269"/>
      <c r="E31" s="269" t="s">
        <v>309</v>
      </c>
      <c r="F31" s="269" t="s">
        <v>309</v>
      </c>
      <c r="G31" s="269" t="s">
        <v>309</v>
      </c>
      <c r="H31" s="269" t="s">
        <v>309</v>
      </c>
      <c r="I31" s="269" t="s">
        <v>309</v>
      </c>
      <c r="J31" s="269" t="s">
        <v>310</v>
      </c>
      <c r="K31" s="269" t="s">
        <v>310</v>
      </c>
      <c r="L31" s="269" t="s">
        <v>310</v>
      </c>
      <c r="M31" s="269" t="s">
        <v>310</v>
      </c>
      <c r="N31" s="269" t="s">
        <v>310</v>
      </c>
      <c r="O31" s="271" t="s">
        <v>311</v>
      </c>
      <c r="P31" s="271" t="s">
        <v>311</v>
      </c>
      <c r="Q31" s="271" t="s">
        <v>311</v>
      </c>
      <c r="R31" s="271" t="s">
        <v>311</v>
      </c>
      <c r="S31" s="271" t="s">
        <v>311</v>
      </c>
    </row>
    <row r="32" spans="1:19" x14ac:dyDescent="0.25">
      <c r="A32" s="155">
        <v>28</v>
      </c>
      <c r="B32" s="272" t="s">
        <v>235</v>
      </c>
      <c r="C32" s="273" t="s">
        <v>276</v>
      </c>
      <c r="D32" s="272"/>
      <c r="E32" s="272" t="s">
        <v>309</v>
      </c>
      <c r="F32" s="272" t="s">
        <v>309</v>
      </c>
      <c r="G32" s="272" t="s">
        <v>309</v>
      </c>
      <c r="H32" s="272" t="s">
        <v>309</v>
      </c>
      <c r="I32" s="272" t="s">
        <v>309</v>
      </c>
      <c r="J32" s="272" t="s">
        <v>316</v>
      </c>
      <c r="K32" s="272" t="s">
        <v>316</v>
      </c>
      <c r="L32" s="272" t="s">
        <v>316</v>
      </c>
      <c r="M32" s="272" t="s">
        <v>316</v>
      </c>
      <c r="N32" s="272" t="s">
        <v>316</v>
      </c>
      <c r="O32" s="272" t="s">
        <v>309</v>
      </c>
      <c r="P32" s="272" t="s">
        <v>309</v>
      </c>
      <c r="Q32" s="272" t="s">
        <v>309</v>
      </c>
      <c r="R32" s="272" t="s">
        <v>309</v>
      </c>
      <c r="S32" s="272" t="s">
        <v>309</v>
      </c>
    </row>
    <row r="33" spans="1:19" x14ac:dyDescent="0.25">
      <c r="A33" s="268">
        <v>29</v>
      </c>
      <c r="B33" s="269" t="s">
        <v>360</v>
      </c>
      <c r="C33" s="270" t="s">
        <v>361</v>
      </c>
      <c r="D33" s="269"/>
      <c r="E33" s="269" t="s">
        <v>309</v>
      </c>
      <c r="F33" s="269" t="s">
        <v>309</v>
      </c>
      <c r="G33" s="269" t="s">
        <v>309</v>
      </c>
      <c r="H33" s="269" t="s">
        <v>309</v>
      </c>
      <c r="I33" s="269" t="s">
        <v>309</v>
      </c>
      <c r="J33" s="269" t="s">
        <v>310</v>
      </c>
      <c r="K33" s="269" t="s">
        <v>310</v>
      </c>
      <c r="L33" s="269" t="s">
        <v>310</v>
      </c>
      <c r="M33" s="269" t="s">
        <v>310</v>
      </c>
      <c r="N33" s="269" t="s">
        <v>310</v>
      </c>
      <c r="O33" s="271" t="s">
        <v>311</v>
      </c>
      <c r="P33" s="271" t="s">
        <v>311</v>
      </c>
      <c r="Q33" s="271" t="s">
        <v>311</v>
      </c>
      <c r="R33" s="271" t="s">
        <v>311</v>
      </c>
      <c r="S33" s="271" t="s">
        <v>311</v>
      </c>
    </row>
    <row r="34" spans="1:19" x14ac:dyDescent="0.25">
      <c r="A34" s="268">
        <v>30</v>
      </c>
      <c r="B34" s="269" t="s">
        <v>362</v>
      </c>
      <c r="C34" s="270" t="s">
        <v>363</v>
      </c>
      <c r="D34" s="269"/>
      <c r="E34" s="269" t="s">
        <v>309</v>
      </c>
      <c r="F34" s="269" t="s">
        <v>309</v>
      </c>
      <c r="G34" s="269" t="s">
        <v>309</v>
      </c>
      <c r="H34" s="269" t="s">
        <v>309</v>
      </c>
      <c r="I34" s="269" t="s">
        <v>309</v>
      </c>
      <c r="J34" s="269" t="s">
        <v>310</v>
      </c>
      <c r="K34" s="269" t="s">
        <v>310</v>
      </c>
      <c r="L34" s="269" t="s">
        <v>310</v>
      </c>
      <c r="M34" s="269" t="s">
        <v>310</v>
      </c>
      <c r="N34" s="269" t="s">
        <v>310</v>
      </c>
      <c r="O34" s="271" t="s">
        <v>311</v>
      </c>
      <c r="P34" s="271" t="s">
        <v>311</v>
      </c>
      <c r="Q34" s="271" t="s">
        <v>311</v>
      </c>
      <c r="R34" s="271" t="s">
        <v>311</v>
      </c>
      <c r="S34" s="271" t="s">
        <v>311</v>
      </c>
    </row>
    <row r="35" spans="1:19" x14ac:dyDescent="0.25">
      <c r="A35" s="268">
        <v>31</v>
      </c>
      <c r="B35" s="269" t="s">
        <v>364</v>
      </c>
      <c r="C35" s="270" t="s">
        <v>365</v>
      </c>
      <c r="D35" s="269"/>
      <c r="E35" s="269" t="s">
        <v>309</v>
      </c>
      <c r="F35" s="269" t="s">
        <v>309</v>
      </c>
      <c r="G35" s="269" t="s">
        <v>309</v>
      </c>
      <c r="H35" s="269" t="s">
        <v>309</v>
      </c>
      <c r="I35" s="269" t="s">
        <v>309</v>
      </c>
      <c r="J35" s="269" t="s">
        <v>349</v>
      </c>
      <c r="K35" s="269" t="s">
        <v>349</v>
      </c>
      <c r="L35" s="269" t="s">
        <v>349</v>
      </c>
      <c r="M35" s="269" t="s">
        <v>349</v>
      </c>
      <c r="N35" s="269" t="s">
        <v>349</v>
      </c>
      <c r="O35" s="271" t="s">
        <v>311</v>
      </c>
      <c r="P35" s="271" t="s">
        <v>311</v>
      </c>
      <c r="Q35" s="271" t="s">
        <v>311</v>
      </c>
      <c r="R35" s="271" t="s">
        <v>311</v>
      </c>
      <c r="S35" s="271" t="s">
        <v>311</v>
      </c>
    </row>
    <row r="36" spans="1:19" x14ac:dyDescent="0.25">
      <c r="A36" s="268">
        <v>32</v>
      </c>
      <c r="B36" s="269" t="s">
        <v>366</v>
      </c>
      <c r="C36" s="270" t="s">
        <v>367</v>
      </c>
      <c r="D36" s="269"/>
      <c r="E36" s="269" t="s">
        <v>309</v>
      </c>
      <c r="F36" s="269" t="s">
        <v>309</v>
      </c>
      <c r="G36" s="269" t="s">
        <v>309</v>
      </c>
      <c r="H36" s="269" t="s">
        <v>309</v>
      </c>
      <c r="I36" s="269" t="s">
        <v>331</v>
      </c>
      <c r="J36" s="269" t="s">
        <v>316</v>
      </c>
      <c r="K36" s="269" t="s">
        <v>316</v>
      </c>
      <c r="L36" s="269" t="s">
        <v>316</v>
      </c>
      <c r="M36" s="269" t="s">
        <v>316</v>
      </c>
      <c r="N36" s="269" t="s">
        <v>316</v>
      </c>
      <c r="O36" s="271" t="s">
        <v>311</v>
      </c>
      <c r="P36" s="271" t="s">
        <v>311</v>
      </c>
      <c r="Q36" s="271" t="s">
        <v>311</v>
      </c>
      <c r="R36" s="271" t="s">
        <v>311</v>
      </c>
      <c r="S36" s="271" t="s">
        <v>311</v>
      </c>
    </row>
    <row r="37" spans="1:19" x14ac:dyDescent="0.25">
      <c r="A37" s="268">
        <v>33</v>
      </c>
      <c r="B37" s="269" t="s">
        <v>368</v>
      </c>
      <c r="C37" s="270" t="s">
        <v>369</v>
      </c>
      <c r="D37" s="269"/>
      <c r="E37" s="269" t="s">
        <v>309</v>
      </c>
      <c r="F37" s="269" t="s">
        <v>309</v>
      </c>
      <c r="G37" s="269" t="s">
        <v>309</v>
      </c>
      <c r="H37" s="269" t="s">
        <v>309</v>
      </c>
      <c r="I37" s="269" t="s">
        <v>309</v>
      </c>
      <c r="J37" s="269" t="s">
        <v>310</v>
      </c>
      <c r="K37" s="269" t="s">
        <v>310</v>
      </c>
      <c r="L37" s="269" t="s">
        <v>310</v>
      </c>
      <c r="M37" s="269" t="s">
        <v>310</v>
      </c>
      <c r="N37" s="269" t="s">
        <v>310</v>
      </c>
      <c r="O37" s="271" t="s">
        <v>311</v>
      </c>
      <c r="P37" s="271" t="s">
        <v>311</v>
      </c>
      <c r="Q37" s="271" t="s">
        <v>311</v>
      </c>
      <c r="R37" s="271" t="s">
        <v>311</v>
      </c>
      <c r="S37" s="271" t="s">
        <v>311</v>
      </c>
    </row>
    <row r="38" spans="1:19" x14ac:dyDescent="0.25">
      <c r="A38" s="268">
        <v>34</v>
      </c>
      <c r="B38" s="269" t="s">
        <v>370</v>
      </c>
      <c r="C38" s="270" t="s">
        <v>371</v>
      </c>
      <c r="D38" s="269"/>
      <c r="E38" s="269" t="s">
        <v>309</v>
      </c>
      <c r="F38" s="269" t="s">
        <v>309</v>
      </c>
      <c r="G38" s="269" t="s">
        <v>309</v>
      </c>
      <c r="H38" s="269" t="s">
        <v>309</v>
      </c>
      <c r="I38" s="269" t="s">
        <v>309</v>
      </c>
      <c r="J38" s="269" t="s">
        <v>310</v>
      </c>
      <c r="K38" s="269" t="s">
        <v>310</v>
      </c>
      <c r="L38" s="269" t="s">
        <v>310</v>
      </c>
      <c r="M38" s="269" t="s">
        <v>310</v>
      </c>
      <c r="N38" s="269" t="s">
        <v>310</v>
      </c>
      <c r="O38" s="271" t="s">
        <v>311</v>
      </c>
      <c r="P38" s="271" t="s">
        <v>311</v>
      </c>
      <c r="Q38" s="271" t="s">
        <v>311</v>
      </c>
      <c r="R38" s="271" t="s">
        <v>311</v>
      </c>
      <c r="S38" s="271" t="s">
        <v>311</v>
      </c>
    </row>
    <row r="39" spans="1:19" x14ac:dyDescent="0.25">
      <c r="A39" s="155">
        <v>35</v>
      </c>
      <c r="B39" s="272" t="s">
        <v>286</v>
      </c>
      <c r="C39" s="273" t="s">
        <v>287</v>
      </c>
      <c r="D39" s="272"/>
      <c r="E39" s="272" t="s">
        <v>309</v>
      </c>
      <c r="F39" s="272" t="s">
        <v>309</v>
      </c>
      <c r="G39" s="272" t="s">
        <v>309</v>
      </c>
      <c r="H39" s="272" t="s">
        <v>309</v>
      </c>
      <c r="I39" s="272" t="s">
        <v>309</v>
      </c>
      <c r="J39" s="272" t="s">
        <v>316</v>
      </c>
      <c r="K39" s="272" t="s">
        <v>316</v>
      </c>
      <c r="L39" s="272" t="s">
        <v>316</v>
      </c>
      <c r="M39" s="272" t="s">
        <v>316</v>
      </c>
      <c r="N39" s="272" t="s">
        <v>316</v>
      </c>
      <c r="O39" s="272" t="s">
        <v>309</v>
      </c>
      <c r="P39" s="272" t="s">
        <v>309</v>
      </c>
      <c r="Q39" s="272" t="s">
        <v>309</v>
      </c>
      <c r="R39" s="272" t="s">
        <v>309</v>
      </c>
      <c r="S39" s="272" t="s">
        <v>309</v>
      </c>
    </row>
    <row r="40" spans="1:19" x14ac:dyDescent="0.25">
      <c r="A40" s="155">
        <v>36</v>
      </c>
      <c r="B40" s="272" t="s">
        <v>236</v>
      </c>
      <c r="C40" s="273" t="s">
        <v>277</v>
      </c>
      <c r="D40" s="272"/>
      <c r="E40" s="272" t="s">
        <v>309</v>
      </c>
      <c r="F40" s="272" t="s">
        <v>309</v>
      </c>
      <c r="G40" s="272" t="s">
        <v>309</v>
      </c>
      <c r="H40" s="272" t="s">
        <v>309</v>
      </c>
      <c r="I40" s="272" t="s">
        <v>309</v>
      </c>
      <c r="J40" s="272" t="s">
        <v>316</v>
      </c>
      <c r="K40" s="272" t="s">
        <v>316</v>
      </c>
      <c r="L40" s="272" t="s">
        <v>316</v>
      </c>
      <c r="M40" s="272" t="s">
        <v>316</v>
      </c>
      <c r="N40" s="272" t="s">
        <v>316</v>
      </c>
      <c r="O40" s="272" t="s">
        <v>309</v>
      </c>
      <c r="P40" s="272" t="s">
        <v>309</v>
      </c>
      <c r="Q40" s="272" t="s">
        <v>309</v>
      </c>
      <c r="R40" s="272" t="s">
        <v>309</v>
      </c>
      <c r="S40" s="272" t="s">
        <v>309</v>
      </c>
    </row>
    <row r="41" spans="1:19" x14ac:dyDescent="0.25">
      <c r="A41" s="268">
        <v>37</v>
      </c>
      <c r="B41" s="269" t="s">
        <v>372</v>
      </c>
      <c r="C41" s="270" t="s">
        <v>373</v>
      </c>
      <c r="D41" s="269"/>
      <c r="E41" s="269"/>
      <c r="F41" s="269"/>
      <c r="G41" s="269"/>
      <c r="H41" s="269"/>
      <c r="I41" s="269"/>
      <c r="J41" s="269" t="s">
        <v>349</v>
      </c>
      <c r="K41" s="269" t="s">
        <v>349</v>
      </c>
      <c r="L41" s="269" t="s">
        <v>349</v>
      </c>
      <c r="M41" s="269" t="s">
        <v>349</v>
      </c>
      <c r="N41" s="269" t="s">
        <v>349</v>
      </c>
      <c r="O41" s="271" t="s">
        <v>311</v>
      </c>
      <c r="P41" s="271" t="s">
        <v>311</v>
      </c>
      <c r="Q41" s="271" t="s">
        <v>311</v>
      </c>
      <c r="R41" s="271" t="s">
        <v>311</v>
      </c>
      <c r="S41" s="271" t="s">
        <v>311</v>
      </c>
    </row>
    <row r="42" spans="1:19" x14ac:dyDescent="0.25">
      <c r="A42" s="268">
        <v>38</v>
      </c>
      <c r="B42" s="269" t="s">
        <v>374</v>
      </c>
      <c r="C42" s="270" t="s">
        <v>375</v>
      </c>
      <c r="D42" s="269"/>
      <c r="E42" s="269" t="s">
        <v>309</v>
      </c>
      <c r="F42" s="269" t="s">
        <v>309</v>
      </c>
      <c r="G42" s="269" t="s">
        <v>309</v>
      </c>
      <c r="H42" s="269" t="s">
        <v>309</v>
      </c>
      <c r="I42" s="269" t="s">
        <v>309</v>
      </c>
      <c r="J42" s="269" t="s">
        <v>310</v>
      </c>
      <c r="K42" s="269" t="s">
        <v>310</v>
      </c>
      <c r="L42" s="269" t="s">
        <v>310</v>
      </c>
      <c r="M42" s="269" t="s">
        <v>310</v>
      </c>
      <c r="N42" s="269" t="s">
        <v>310</v>
      </c>
      <c r="O42" s="271" t="s">
        <v>311</v>
      </c>
      <c r="P42" s="271" t="s">
        <v>311</v>
      </c>
      <c r="Q42" s="271" t="s">
        <v>311</v>
      </c>
      <c r="R42" s="271" t="s">
        <v>311</v>
      </c>
      <c r="S42" s="271" t="s">
        <v>311</v>
      </c>
    </row>
    <row r="43" spans="1:19" x14ac:dyDescent="0.25">
      <c r="A43" s="268">
        <v>39</v>
      </c>
      <c r="B43" s="269" t="s">
        <v>376</v>
      </c>
      <c r="C43" s="270" t="s">
        <v>377</v>
      </c>
      <c r="D43" s="269"/>
      <c r="E43" s="269" t="s">
        <v>309</v>
      </c>
      <c r="F43" s="269" t="s">
        <v>309</v>
      </c>
      <c r="G43" s="269" t="s">
        <v>309</v>
      </c>
      <c r="H43" s="269" t="s">
        <v>309</v>
      </c>
      <c r="I43" s="269" t="s">
        <v>309</v>
      </c>
      <c r="J43" s="269" t="s">
        <v>310</v>
      </c>
      <c r="K43" s="269" t="s">
        <v>310</v>
      </c>
      <c r="L43" s="269" t="s">
        <v>310</v>
      </c>
      <c r="M43" s="269" t="s">
        <v>310</v>
      </c>
      <c r="N43" s="269" t="s">
        <v>310</v>
      </c>
      <c r="O43" s="271" t="s">
        <v>311</v>
      </c>
      <c r="P43" s="271" t="s">
        <v>311</v>
      </c>
      <c r="Q43" s="271" t="s">
        <v>311</v>
      </c>
      <c r="R43" s="271" t="s">
        <v>311</v>
      </c>
      <c r="S43" s="271" t="s">
        <v>311</v>
      </c>
    </row>
    <row r="44" spans="1:19" x14ac:dyDescent="0.25">
      <c r="A44" s="268">
        <v>40</v>
      </c>
      <c r="B44" s="269" t="s">
        <v>378</v>
      </c>
      <c r="C44" s="270" t="s">
        <v>379</v>
      </c>
      <c r="D44" s="269"/>
      <c r="E44" s="269" t="s">
        <v>309</v>
      </c>
      <c r="F44" s="269" t="s">
        <v>309</v>
      </c>
      <c r="G44" s="269" t="s">
        <v>309</v>
      </c>
      <c r="H44" s="269" t="s">
        <v>309</v>
      </c>
      <c r="I44" s="269" t="s">
        <v>309</v>
      </c>
      <c r="J44" s="269" t="s">
        <v>310</v>
      </c>
      <c r="K44" s="269" t="s">
        <v>310</v>
      </c>
      <c r="L44" s="269" t="s">
        <v>310</v>
      </c>
      <c r="M44" s="269" t="s">
        <v>310</v>
      </c>
      <c r="N44" s="269" t="s">
        <v>310</v>
      </c>
      <c r="O44" s="271" t="s">
        <v>311</v>
      </c>
      <c r="P44" s="271" t="s">
        <v>311</v>
      </c>
      <c r="Q44" s="271" t="s">
        <v>311</v>
      </c>
      <c r="R44" s="271" t="s">
        <v>311</v>
      </c>
      <c r="S44" s="271" t="s">
        <v>311</v>
      </c>
    </row>
    <row r="45" spans="1:19" x14ac:dyDescent="0.25">
      <c r="A45" s="155">
        <v>41</v>
      </c>
      <c r="B45" s="272" t="s">
        <v>290</v>
      </c>
      <c r="C45" s="273" t="s">
        <v>289</v>
      </c>
      <c r="D45" s="272"/>
      <c r="E45" s="272" t="s">
        <v>309</v>
      </c>
      <c r="F45" s="272" t="s">
        <v>309</v>
      </c>
      <c r="G45" s="272" t="s">
        <v>309</v>
      </c>
      <c r="H45" s="272" t="s">
        <v>309</v>
      </c>
      <c r="I45" s="272" t="s">
        <v>309</v>
      </c>
      <c r="J45" s="272" t="s">
        <v>316</v>
      </c>
      <c r="K45" s="272" t="s">
        <v>316</v>
      </c>
      <c r="L45" s="272" t="s">
        <v>316</v>
      </c>
      <c r="M45" s="272" t="s">
        <v>316</v>
      </c>
      <c r="N45" s="272" t="s">
        <v>316</v>
      </c>
      <c r="O45" s="272" t="s">
        <v>309</v>
      </c>
      <c r="P45" s="272" t="s">
        <v>309</v>
      </c>
      <c r="Q45" s="272" t="s">
        <v>309</v>
      </c>
      <c r="R45" s="272" t="s">
        <v>309</v>
      </c>
      <c r="S45" s="272" t="s">
        <v>309</v>
      </c>
    </row>
    <row r="46" spans="1:19" x14ac:dyDescent="0.25">
      <c r="A46" s="155">
        <v>42</v>
      </c>
      <c r="B46" s="272" t="s">
        <v>243</v>
      </c>
      <c r="C46" s="273" t="s">
        <v>269</v>
      </c>
      <c r="D46" s="272"/>
      <c r="E46" s="272" t="s">
        <v>309</v>
      </c>
      <c r="F46" s="272" t="s">
        <v>309</v>
      </c>
      <c r="G46" s="272" t="s">
        <v>309</v>
      </c>
      <c r="H46" s="272" t="s">
        <v>309</v>
      </c>
      <c r="I46" s="272" t="s">
        <v>309</v>
      </c>
      <c r="J46" s="272" t="s">
        <v>316</v>
      </c>
      <c r="K46" s="272" t="s">
        <v>316</v>
      </c>
      <c r="L46" s="272" t="s">
        <v>316</v>
      </c>
      <c r="M46" s="272" t="s">
        <v>316</v>
      </c>
      <c r="N46" s="272" t="s">
        <v>316</v>
      </c>
      <c r="O46" s="272" t="s">
        <v>309</v>
      </c>
      <c r="P46" s="272" t="s">
        <v>309</v>
      </c>
      <c r="Q46" s="272" t="s">
        <v>309</v>
      </c>
      <c r="R46" s="272" t="s">
        <v>309</v>
      </c>
      <c r="S46" s="272" t="s">
        <v>309</v>
      </c>
    </row>
    <row r="47" spans="1:19" x14ac:dyDescent="0.25">
      <c r="A47" s="268">
        <v>43</v>
      </c>
      <c r="B47" s="269" t="s">
        <v>380</v>
      </c>
      <c r="C47" s="270" t="s">
        <v>381</v>
      </c>
      <c r="D47" s="269"/>
      <c r="E47" s="269" t="s">
        <v>309</v>
      </c>
      <c r="F47" s="269" t="s">
        <v>309</v>
      </c>
      <c r="G47" s="269" t="s">
        <v>309</v>
      </c>
      <c r="H47" s="269" t="s">
        <v>309</v>
      </c>
      <c r="I47" s="269" t="s">
        <v>309</v>
      </c>
      <c r="J47" s="269" t="s">
        <v>316</v>
      </c>
      <c r="K47" s="269" t="s">
        <v>316</v>
      </c>
      <c r="L47" s="269" t="s">
        <v>316</v>
      </c>
      <c r="M47" s="269" t="s">
        <v>316</v>
      </c>
      <c r="N47" s="269" t="s">
        <v>316</v>
      </c>
      <c r="O47" s="271" t="s">
        <v>311</v>
      </c>
      <c r="P47" s="271" t="s">
        <v>311</v>
      </c>
      <c r="Q47" s="271" t="s">
        <v>311</v>
      </c>
      <c r="R47" s="271" t="s">
        <v>311</v>
      </c>
      <c r="S47" s="271" t="s">
        <v>311</v>
      </c>
    </row>
    <row r="48" spans="1:19" x14ac:dyDescent="0.25">
      <c r="A48" s="268">
        <v>44</v>
      </c>
      <c r="B48" s="269" t="s">
        <v>382</v>
      </c>
      <c r="C48" s="270" t="s">
        <v>383</v>
      </c>
      <c r="D48" s="269"/>
      <c r="E48" s="269" t="s">
        <v>309</v>
      </c>
      <c r="F48" s="269" t="s">
        <v>309</v>
      </c>
      <c r="G48" s="269" t="s">
        <v>309</v>
      </c>
      <c r="H48" s="269" t="s">
        <v>309</v>
      </c>
      <c r="I48" s="269" t="s">
        <v>309</v>
      </c>
      <c r="J48" s="269" t="s">
        <v>310</v>
      </c>
      <c r="K48" s="269" t="s">
        <v>310</v>
      </c>
      <c r="L48" s="269" t="s">
        <v>310</v>
      </c>
      <c r="M48" s="269" t="s">
        <v>310</v>
      </c>
      <c r="N48" s="269" t="s">
        <v>310</v>
      </c>
      <c r="O48" s="271" t="s">
        <v>311</v>
      </c>
      <c r="P48" s="271" t="s">
        <v>311</v>
      </c>
      <c r="Q48" s="271" t="s">
        <v>311</v>
      </c>
      <c r="R48" s="271" t="s">
        <v>311</v>
      </c>
      <c r="S48" s="271" t="s">
        <v>311</v>
      </c>
    </row>
    <row r="49" spans="1:19" x14ac:dyDescent="0.25">
      <c r="A49" s="268">
        <v>45</v>
      </c>
      <c r="B49" s="269" t="s">
        <v>384</v>
      </c>
      <c r="C49" s="270" t="s">
        <v>385</v>
      </c>
      <c r="D49" s="269"/>
      <c r="E49" s="269"/>
      <c r="F49" s="269"/>
      <c r="G49" s="269"/>
      <c r="H49" s="269"/>
      <c r="I49" s="269"/>
      <c r="J49" s="269" t="s">
        <v>349</v>
      </c>
      <c r="K49" s="269" t="s">
        <v>349</v>
      </c>
      <c r="L49" s="269" t="s">
        <v>349</v>
      </c>
      <c r="M49" s="269" t="s">
        <v>349</v>
      </c>
      <c r="N49" s="269" t="s">
        <v>349</v>
      </c>
      <c r="O49" s="271" t="s">
        <v>311</v>
      </c>
      <c r="P49" s="271" t="s">
        <v>311</v>
      </c>
      <c r="Q49" s="271" t="s">
        <v>311</v>
      </c>
      <c r="R49" s="271" t="s">
        <v>311</v>
      </c>
      <c r="S49" s="271" t="s">
        <v>311</v>
      </c>
    </row>
    <row r="50" spans="1:19" x14ac:dyDescent="0.25">
      <c r="A50" s="268">
        <v>46</v>
      </c>
      <c r="B50" s="269" t="s">
        <v>386</v>
      </c>
      <c r="C50" s="270" t="s">
        <v>387</v>
      </c>
      <c r="D50" s="269"/>
      <c r="E50" s="269" t="s">
        <v>309</v>
      </c>
      <c r="F50" s="269" t="s">
        <v>309</v>
      </c>
      <c r="G50" s="269" t="s">
        <v>309</v>
      </c>
      <c r="H50" s="269" t="s">
        <v>309</v>
      </c>
      <c r="I50" s="269" t="s">
        <v>309</v>
      </c>
      <c r="J50" s="269" t="s">
        <v>310</v>
      </c>
      <c r="K50" s="269" t="s">
        <v>310</v>
      </c>
      <c r="L50" s="269" t="s">
        <v>310</v>
      </c>
      <c r="M50" s="269" t="s">
        <v>310</v>
      </c>
      <c r="N50" s="269" t="s">
        <v>310</v>
      </c>
      <c r="O50" s="271" t="s">
        <v>311</v>
      </c>
      <c r="P50" s="271" t="s">
        <v>311</v>
      </c>
      <c r="Q50" s="271" t="s">
        <v>311</v>
      </c>
      <c r="R50" s="271" t="s">
        <v>311</v>
      </c>
      <c r="S50" s="271" t="s">
        <v>311</v>
      </c>
    </row>
    <row r="51" spans="1:19" x14ac:dyDescent="0.25">
      <c r="A51" s="268">
        <v>47</v>
      </c>
      <c r="B51" s="269" t="s">
        <v>388</v>
      </c>
      <c r="C51" s="270" t="s">
        <v>389</v>
      </c>
      <c r="D51" s="269"/>
      <c r="E51" s="269" t="s">
        <v>309</v>
      </c>
      <c r="F51" s="269" t="s">
        <v>309</v>
      </c>
      <c r="G51" s="269" t="s">
        <v>309</v>
      </c>
      <c r="H51" s="269" t="s">
        <v>309</v>
      </c>
      <c r="I51" s="269" t="s">
        <v>309</v>
      </c>
      <c r="J51" s="269" t="s">
        <v>310</v>
      </c>
      <c r="K51" s="269" t="s">
        <v>310</v>
      </c>
      <c r="L51" s="269" t="s">
        <v>310</v>
      </c>
      <c r="M51" s="269" t="s">
        <v>310</v>
      </c>
      <c r="N51" s="269" t="s">
        <v>310</v>
      </c>
      <c r="O51" s="271" t="s">
        <v>311</v>
      </c>
      <c r="P51" s="271" t="s">
        <v>311</v>
      </c>
      <c r="Q51" s="271" t="s">
        <v>311</v>
      </c>
      <c r="R51" s="271" t="s">
        <v>311</v>
      </c>
      <c r="S51" s="271" t="s">
        <v>311</v>
      </c>
    </row>
    <row r="52" spans="1:19" x14ac:dyDescent="0.25">
      <c r="A52" s="268">
        <v>48</v>
      </c>
      <c r="B52" s="269" t="s">
        <v>390</v>
      </c>
      <c r="C52" s="270" t="s">
        <v>391</v>
      </c>
      <c r="D52" s="269"/>
      <c r="E52" s="269"/>
      <c r="F52" s="269"/>
      <c r="G52" s="269"/>
      <c r="H52" s="269"/>
      <c r="I52" s="269"/>
      <c r="J52" s="269" t="s">
        <v>349</v>
      </c>
      <c r="K52" s="269" t="s">
        <v>349</v>
      </c>
      <c r="L52" s="269" t="s">
        <v>349</v>
      </c>
      <c r="M52" s="269" t="s">
        <v>349</v>
      </c>
      <c r="N52" s="269" t="s">
        <v>349</v>
      </c>
      <c r="O52" s="271" t="s">
        <v>311</v>
      </c>
      <c r="P52" s="271" t="s">
        <v>311</v>
      </c>
      <c r="Q52" s="271" t="s">
        <v>311</v>
      </c>
      <c r="R52" s="271" t="s">
        <v>311</v>
      </c>
      <c r="S52" s="271" t="s">
        <v>311</v>
      </c>
    </row>
    <row r="53" spans="1:19" x14ac:dyDescent="0.25">
      <c r="A53" s="268">
        <v>49</v>
      </c>
      <c r="B53" s="269" t="s">
        <v>392</v>
      </c>
      <c r="C53" s="270" t="s">
        <v>393</v>
      </c>
      <c r="D53" s="269"/>
      <c r="E53" s="269" t="s">
        <v>309</v>
      </c>
      <c r="F53" s="269" t="s">
        <v>309</v>
      </c>
      <c r="G53" s="269" t="s">
        <v>309</v>
      </c>
      <c r="H53" s="269" t="s">
        <v>309</v>
      </c>
      <c r="I53" s="269" t="s">
        <v>309</v>
      </c>
      <c r="J53" s="269" t="s">
        <v>310</v>
      </c>
      <c r="K53" s="269" t="s">
        <v>310</v>
      </c>
      <c r="L53" s="269" t="s">
        <v>310</v>
      </c>
      <c r="M53" s="269" t="s">
        <v>310</v>
      </c>
      <c r="N53" s="269" t="s">
        <v>310</v>
      </c>
      <c r="O53" s="271" t="s">
        <v>311</v>
      </c>
      <c r="P53" s="271" t="s">
        <v>311</v>
      </c>
      <c r="Q53" s="271" t="s">
        <v>311</v>
      </c>
      <c r="R53" s="271" t="s">
        <v>311</v>
      </c>
      <c r="S53" s="271" t="s">
        <v>311</v>
      </c>
    </row>
    <row r="54" spans="1:19" x14ac:dyDescent="0.25">
      <c r="A54" s="268">
        <v>50</v>
      </c>
      <c r="B54" s="269" t="s">
        <v>394</v>
      </c>
      <c r="C54" s="270" t="s">
        <v>395</v>
      </c>
      <c r="D54" s="269"/>
      <c r="E54" s="269" t="s">
        <v>309</v>
      </c>
      <c r="F54" s="269" t="s">
        <v>309</v>
      </c>
      <c r="G54" s="269" t="s">
        <v>309</v>
      </c>
      <c r="H54" s="269" t="s">
        <v>309</v>
      </c>
      <c r="I54" s="269" t="s">
        <v>309</v>
      </c>
      <c r="J54" s="269" t="s">
        <v>310</v>
      </c>
      <c r="K54" s="269" t="s">
        <v>310</v>
      </c>
      <c r="L54" s="269" t="s">
        <v>310</v>
      </c>
      <c r="M54" s="269" t="s">
        <v>310</v>
      </c>
      <c r="N54" s="269" t="s">
        <v>310</v>
      </c>
      <c r="O54" s="271" t="s">
        <v>311</v>
      </c>
      <c r="P54" s="271" t="s">
        <v>311</v>
      </c>
      <c r="Q54" s="271" t="s">
        <v>311</v>
      </c>
      <c r="R54" s="271" t="s">
        <v>311</v>
      </c>
      <c r="S54" s="271" t="s">
        <v>311</v>
      </c>
    </row>
    <row r="55" spans="1:19" x14ac:dyDescent="0.25">
      <c r="A55" s="268">
        <v>51</v>
      </c>
      <c r="B55" s="269" t="s">
        <v>396</v>
      </c>
      <c r="C55" s="270" t="s">
        <v>397</v>
      </c>
      <c r="D55" s="269"/>
      <c r="E55" s="269" t="s">
        <v>309</v>
      </c>
      <c r="F55" s="269" t="s">
        <v>309</v>
      </c>
      <c r="G55" s="269" t="s">
        <v>309</v>
      </c>
      <c r="H55" s="269" t="s">
        <v>309</v>
      </c>
      <c r="I55" s="269" t="s">
        <v>309</v>
      </c>
      <c r="J55" s="269" t="s">
        <v>310</v>
      </c>
      <c r="K55" s="269" t="s">
        <v>310</v>
      </c>
      <c r="L55" s="269" t="s">
        <v>310</v>
      </c>
      <c r="M55" s="269" t="s">
        <v>310</v>
      </c>
      <c r="N55" s="269" t="s">
        <v>310</v>
      </c>
      <c r="O55" s="271" t="s">
        <v>311</v>
      </c>
      <c r="P55" s="271" t="s">
        <v>311</v>
      </c>
      <c r="Q55" s="271" t="s">
        <v>311</v>
      </c>
      <c r="R55" s="271" t="s">
        <v>311</v>
      </c>
      <c r="S55" s="271" t="s">
        <v>311</v>
      </c>
    </row>
    <row r="56" spans="1:19" x14ac:dyDescent="0.25">
      <c r="A56" s="155">
        <v>52</v>
      </c>
      <c r="B56" s="272" t="s">
        <v>291</v>
      </c>
      <c r="C56" s="273" t="s">
        <v>292</v>
      </c>
      <c r="D56" s="272"/>
      <c r="E56" s="272" t="s">
        <v>309</v>
      </c>
      <c r="F56" s="272" t="s">
        <v>309</v>
      </c>
      <c r="G56" s="272" t="s">
        <v>309</v>
      </c>
      <c r="H56" s="272" t="s">
        <v>309</v>
      </c>
      <c r="I56" s="272" t="s">
        <v>309</v>
      </c>
      <c r="J56" s="272" t="s">
        <v>316</v>
      </c>
      <c r="K56" s="272" t="s">
        <v>316</v>
      </c>
      <c r="L56" s="272" t="s">
        <v>316</v>
      </c>
      <c r="M56" s="272" t="s">
        <v>316</v>
      </c>
      <c r="N56" s="272" t="s">
        <v>316</v>
      </c>
      <c r="O56" s="272" t="s">
        <v>309</v>
      </c>
      <c r="P56" s="272" t="s">
        <v>309</v>
      </c>
      <c r="Q56" s="272" t="s">
        <v>309</v>
      </c>
      <c r="R56" s="272" t="s">
        <v>309</v>
      </c>
      <c r="S56" s="272" t="s">
        <v>309</v>
      </c>
    </row>
    <row r="57" spans="1:19" x14ac:dyDescent="0.25">
      <c r="A57" s="268">
        <v>53</v>
      </c>
      <c r="B57" s="269" t="s">
        <v>398</v>
      </c>
      <c r="C57" s="270" t="s">
        <v>399</v>
      </c>
      <c r="D57" s="269"/>
      <c r="E57" s="269" t="s">
        <v>309</v>
      </c>
      <c r="F57" s="269" t="s">
        <v>309</v>
      </c>
      <c r="G57" s="269" t="s">
        <v>309</v>
      </c>
      <c r="H57" s="269" t="s">
        <v>309</v>
      </c>
      <c r="I57" s="269" t="s">
        <v>309</v>
      </c>
      <c r="J57" s="269" t="s">
        <v>310</v>
      </c>
      <c r="K57" s="269" t="s">
        <v>310</v>
      </c>
      <c r="L57" s="269" t="s">
        <v>310</v>
      </c>
      <c r="M57" s="269" t="s">
        <v>310</v>
      </c>
      <c r="N57" s="269" t="s">
        <v>310</v>
      </c>
      <c r="O57" s="271" t="s">
        <v>311</v>
      </c>
      <c r="P57" s="271" t="s">
        <v>311</v>
      </c>
      <c r="Q57" s="271" t="s">
        <v>311</v>
      </c>
      <c r="R57" s="271" t="s">
        <v>311</v>
      </c>
      <c r="S57" s="271" t="s">
        <v>311</v>
      </c>
    </row>
    <row r="58" spans="1:19" x14ac:dyDescent="0.25">
      <c r="A58" s="155">
        <v>54</v>
      </c>
      <c r="B58" s="272" t="s">
        <v>237</v>
      </c>
      <c r="C58" s="273" t="s">
        <v>278</v>
      </c>
      <c r="D58" s="272"/>
      <c r="E58" s="272" t="s">
        <v>309</v>
      </c>
      <c r="F58" s="272" t="s">
        <v>309</v>
      </c>
      <c r="G58" s="272" t="s">
        <v>309</v>
      </c>
      <c r="H58" s="272" t="s">
        <v>309</v>
      </c>
      <c r="I58" s="272" t="s">
        <v>309</v>
      </c>
      <c r="J58" s="272" t="s">
        <v>316</v>
      </c>
      <c r="K58" s="272" t="s">
        <v>316</v>
      </c>
      <c r="L58" s="272" t="s">
        <v>316</v>
      </c>
      <c r="M58" s="272" t="s">
        <v>316</v>
      </c>
      <c r="N58" s="272" t="s">
        <v>316</v>
      </c>
      <c r="O58" s="272" t="s">
        <v>309</v>
      </c>
      <c r="P58" s="272" t="s">
        <v>309</v>
      </c>
      <c r="Q58" s="272" t="s">
        <v>309</v>
      </c>
      <c r="R58" s="272" t="s">
        <v>309</v>
      </c>
      <c r="S58" s="272" t="s">
        <v>309</v>
      </c>
    </row>
    <row r="59" spans="1:19" x14ac:dyDescent="0.25">
      <c r="A59" s="155">
        <v>55</v>
      </c>
      <c r="B59" s="272" t="s">
        <v>238</v>
      </c>
      <c r="C59" s="273" t="s">
        <v>262</v>
      </c>
      <c r="D59" s="272"/>
      <c r="E59" s="272" t="s">
        <v>309</v>
      </c>
      <c r="F59" s="272" t="s">
        <v>309</v>
      </c>
      <c r="G59" s="272" t="s">
        <v>309</v>
      </c>
      <c r="H59" s="272" t="s">
        <v>309</v>
      </c>
      <c r="I59" s="272" t="s">
        <v>309</v>
      </c>
      <c r="J59" s="272" t="s">
        <v>316</v>
      </c>
      <c r="K59" s="272" t="s">
        <v>316</v>
      </c>
      <c r="L59" s="272" t="s">
        <v>316</v>
      </c>
      <c r="M59" s="272" t="s">
        <v>316</v>
      </c>
      <c r="N59" s="272" t="s">
        <v>316</v>
      </c>
      <c r="O59" s="272" t="s">
        <v>309</v>
      </c>
      <c r="P59" s="272" t="s">
        <v>309</v>
      </c>
      <c r="Q59" s="272" t="s">
        <v>309</v>
      </c>
      <c r="R59" s="272" t="s">
        <v>309</v>
      </c>
      <c r="S59" s="272" t="s">
        <v>309</v>
      </c>
    </row>
    <row r="60" spans="1:19" x14ac:dyDescent="0.25">
      <c r="A60" s="268">
        <v>56</v>
      </c>
      <c r="B60" s="269" t="s">
        <v>400</v>
      </c>
      <c r="C60" s="270" t="s">
        <v>401</v>
      </c>
      <c r="D60" s="269"/>
      <c r="E60" s="269" t="s">
        <v>309</v>
      </c>
      <c r="F60" s="269" t="s">
        <v>309</v>
      </c>
      <c r="G60" s="269" t="s">
        <v>309</v>
      </c>
      <c r="H60" s="269" t="s">
        <v>309</v>
      </c>
      <c r="I60" s="269" t="s">
        <v>331</v>
      </c>
      <c r="J60" s="269" t="s">
        <v>316</v>
      </c>
      <c r="K60" s="269" t="s">
        <v>316</v>
      </c>
      <c r="L60" s="269" t="s">
        <v>316</v>
      </c>
      <c r="M60" s="269" t="s">
        <v>316</v>
      </c>
      <c r="N60" s="269" t="s">
        <v>316</v>
      </c>
      <c r="O60" s="271" t="s">
        <v>311</v>
      </c>
      <c r="P60" s="271" t="s">
        <v>311</v>
      </c>
      <c r="Q60" s="271" t="s">
        <v>311</v>
      </c>
      <c r="R60" s="271" t="s">
        <v>311</v>
      </c>
      <c r="S60" s="271" t="s">
        <v>311</v>
      </c>
    </row>
    <row r="61" spans="1:19" x14ac:dyDescent="0.25">
      <c r="A61" s="155">
        <v>57</v>
      </c>
      <c r="B61" s="272" t="s">
        <v>239</v>
      </c>
      <c r="C61" s="273" t="s">
        <v>263</v>
      </c>
      <c r="D61" s="272"/>
      <c r="E61" s="272" t="s">
        <v>309</v>
      </c>
      <c r="F61" s="272" t="s">
        <v>309</v>
      </c>
      <c r="G61" s="272" t="s">
        <v>309</v>
      </c>
      <c r="H61" s="272" t="s">
        <v>309</v>
      </c>
      <c r="I61" s="272" t="s">
        <v>309</v>
      </c>
      <c r="J61" s="272" t="s">
        <v>316</v>
      </c>
      <c r="K61" s="272" t="s">
        <v>316</v>
      </c>
      <c r="L61" s="272" t="s">
        <v>316</v>
      </c>
      <c r="M61" s="272" t="s">
        <v>316</v>
      </c>
      <c r="N61" s="272" t="s">
        <v>316</v>
      </c>
      <c r="O61" s="272" t="s">
        <v>309</v>
      </c>
      <c r="P61" s="272" t="s">
        <v>309</v>
      </c>
      <c r="Q61" s="272" t="s">
        <v>309</v>
      </c>
      <c r="R61" s="272" t="s">
        <v>309</v>
      </c>
      <c r="S61" s="272" t="s">
        <v>309</v>
      </c>
    </row>
    <row r="62" spans="1:19" x14ac:dyDescent="0.25">
      <c r="A62" s="155">
        <v>58</v>
      </c>
      <c r="B62" s="272" t="s">
        <v>240</v>
      </c>
      <c r="C62" s="273" t="s">
        <v>264</v>
      </c>
      <c r="D62" s="272"/>
      <c r="E62" s="272" t="s">
        <v>309</v>
      </c>
      <c r="F62" s="272" t="s">
        <v>309</v>
      </c>
      <c r="G62" s="272" t="s">
        <v>309</v>
      </c>
      <c r="H62" s="272" t="s">
        <v>309</v>
      </c>
      <c r="I62" s="272" t="s">
        <v>309</v>
      </c>
      <c r="J62" s="272" t="s">
        <v>316</v>
      </c>
      <c r="K62" s="272" t="s">
        <v>316</v>
      </c>
      <c r="L62" s="272" t="s">
        <v>316</v>
      </c>
      <c r="M62" s="272" t="s">
        <v>316</v>
      </c>
      <c r="N62" s="272" t="s">
        <v>316</v>
      </c>
      <c r="O62" s="272" t="s">
        <v>309</v>
      </c>
      <c r="P62" s="272" t="s">
        <v>309</v>
      </c>
      <c r="Q62" s="272" t="s">
        <v>309</v>
      </c>
      <c r="R62" s="272" t="s">
        <v>309</v>
      </c>
      <c r="S62" s="272" t="s">
        <v>309</v>
      </c>
    </row>
    <row r="63" spans="1:19" x14ac:dyDescent="0.25">
      <c r="A63" s="155">
        <v>59</v>
      </c>
      <c r="B63" s="272" t="s">
        <v>241</v>
      </c>
      <c r="C63" s="273" t="s">
        <v>270</v>
      </c>
      <c r="D63" s="272"/>
      <c r="E63" s="272" t="s">
        <v>309</v>
      </c>
      <c r="F63" s="272" t="s">
        <v>309</v>
      </c>
      <c r="G63" s="272" t="s">
        <v>309</v>
      </c>
      <c r="H63" s="272" t="s">
        <v>309</v>
      </c>
      <c r="I63" s="272" t="s">
        <v>309</v>
      </c>
      <c r="J63" s="272" t="s">
        <v>316</v>
      </c>
      <c r="K63" s="272" t="s">
        <v>316</v>
      </c>
      <c r="L63" s="272" t="s">
        <v>316</v>
      </c>
      <c r="M63" s="272" t="s">
        <v>316</v>
      </c>
      <c r="N63" s="272" t="s">
        <v>316</v>
      </c>
      <c r="O63" s="272" t="s">
        <v>309</v>
      </c>
      <c r="P63" s="272" t="s">
        <v>309</v>
      </c>
      <c r="Q63" s="272" t="s">
        <v>309</v>
      </c>
      <c r="R63" s="272" t="s">
        <v>309</v>
      </c>
      <c r="S63" s="272" t="s">
        <v>309</v>
      </c>
    </row>
    <row r="64" spans="1:19" x14ac:dyDescent="0.25">
      <c r="A64" s="268">
        <v>60</v>
      </c>
      <c r="B64" s="269" t="s">
        <v>402</v>
      </c>
      <c r="C64" s="270" t="s">
        <v>403</v>
      </c>
      <c r="D64" s="269"/>
      <c r="E64" s="269"/>
      <c r="F64" s="269" t="s">
        <v>309</v>
      </c>
      <c r="G64" s="269" t="s">
        <v>309</v>
      </c>
      <c r="H64" s="269" t="s">
        <v>309</v>
      </c>
      <c r="I64" s="269" t="s">
        <v>309</v>
      </c>
      <c r="J64" s="269" t="s">
        <v>316</v>
      </c>
      <c r="K64" s="269" t="s">
        <v>316</v>
      </c>
      <c r="L64" s="269" t="s">
        <v>316</v>
      </c>
      <c r="M64" s="269" t="s">
        <v>316</v>
      </c>
      <c r="N64" s="269" t="s">
        <v>316</v>
      </c>
      <c r="O64" s="271" t="s">
        <v>311</v>
      </c>
      <c r="P64" s="271" t="s">
        <v>311</v>
      </c>
      <c r="Q64" s="271" t="s">
        <v>311</v>
      </c>
      <c r="R64" s="271" t="s">
        <v>311</v>
      </c>
      <c r="S64" s="271" t="s">
        <v>311</v>
      </c>
    </row>
    <row r="65" spans="1:19" x14ac:dyDescent="0.25">
      <c r="A65" s="155">
        <v>61</v>
      </c>
      <c r="B65" s="272" t="s">
        <v>242</v>
      </c>
      <c r="C65" s="273" t="s">
        <v>268</v>
      </c>
      <c r="D65" s="272"/>
      <c r="E65" s="272" t="s">
        <v>309</v>
      </c>
      <c r="F65" s="272" t="s">
        <v>309</v>
      </c>
      <c r="G65" s="272" t="s">
        <v>309</v>
      </c>
      <c r="H65" s="272" t="s">
        <v>309</v>
      </c>
      <c r="I65" s="272" t="s">
        <v>309</v>
      </c>
      <c r="J65" s="272" t="s">
        <v>316</v>
      </c>
      <c r="K65" s="272" t="s">
        <v>316</v>
      </c>
      <c r="L65" s="272" t="s">
        <v>316</v>
      </c>
      <c r="M65" s="272" t="s">
        <v>316</v>
      </c>
      <c r="N65" s="272" t="s">
        <v>316</v>
      </c>
      <c r="O65" s="272" t="s">
        <v>309</v>
      </c>
      <c r="P65" s="272" t="s">
        <v>309</v>
      </c>
      <c r="Q65" s="272" t="s">
        <v>309</v>
      </c>
      <c r="R65" s="272" t="s">
        <v>309</v>
      </c>
      <c r="S65" s="272" t="s">
        <v>309</v>
      </c>
    </row>
    <row r="66" spans="1:19" x14ac:dyDescent="0.25">
      <c r="A66" s="268">
        <v>62</v>
      </c>
      <c r="B66" s="269" t="s">
        <v>404</v>
      </c>
      <c r="C66" s="270" t="s">
        <v>405</v>
      </c>
      <c r="D66" s="269"/>
      <c r="E66" s="269"/>
      <c r="F66" s="269" t="s">
        <v>309</v>
      </c>
      <c r="G66" s="269" t="s">
        <v>309</v>
      </c>
      <c r="H66" s="269" t="s">
        <v>309</v>
      </c>
      <c r="I66" s="269" t="s">
        <v>309</v>
      </c>
      <c r="J66" s="269" t="s">
        <v>316</v>
      </c>
      <c r="K66" s="269" t="s">
        <v>316</v>
      </c>
      <c r="L66" s="269" t="s">
        <v>316</v>
      </c>
      <c r="M66" s="269" t="s">
        <v>316</v>
      </c>
      <c r="N66" s="269" t="s">
        <v>316</v>
      </c>
      <c r="O66" s="271" t="s">
        <v>311</v>
      </c>
      <c r="P66" s="271" t="s">
        <v>311</v>
      </c>
      <c r="Q66" s="271" t="s">
        <v>311</v>
      </c>
      <c r="R66" s="271" t="s">
        <v>311</v>
      </c>
      <c r="S66" s="271" t="s">
        <v>311</v>
      </c>
    </row>
    <row r="67" spans="1:19" x14ac:dyDescent="0.25">
      <c r="A67" s="268">
        <v>63</v>
      </c>
      <c r="B67" s="269" t="s">
        <v>406</v>
      </c>
      <c r="C67" s="270" t="s">
        <v>407</v>
      </c>
      <c r="D67" s="269"/>
      <c r="E67" s="269" t="s">
        <v>331</v>
      </c>
      <c r="F67" s="269" t="s">
        <v>331</v>
      </c>
      <c r="G67" s="269" t="s">
        <v>309</v>
      </c>
      <c r="H67" s="269" t="s">
        <v>309</v>
      </c>
      <c r="I67" s="269" t="s">
        <v>309</v>
      </c>
      <c r="J67" s="269" t="s">
        <v>316</v>
      </c>
      <c r="K67" s="269" t="s">
        <v>316</v>
      </c>
      <c r="L67" s="269" t="s">
        <v>316</v>
      </c>
      <c r="M67" s="269" t="s">
        <v>316</v>
      </c>
      <c r="N67" s="269" t="s">
        <v>316</v>
      </c>
      <c r="O67" s="271" t="s">
        <v>311</v>
      </c>
      <c r="P67" s="271" t="s">
        <v>311</v>
      </c>
      <c r="Q67" s="271" t="s">
        <v>311</v>
      </c>
      <c r="R67" s="271" t="s">
        <v>311</v>
      </c>
      <c r="S67" s="271" t="s">
        <v>311</v>
      </c>
    </row>
    <row r="68" spans="1:19" x14ac:dyDescent="0.25">
      <c r="A68" s="268">
        <v>64</v>
      </c>
      <c r="B68" s="269" t="s">
        <v>408</v>
      </c>
      <c r="C68" s="270" t="s">
        <v>409</v>
      </c>
      <c r="D68" s="269"/>
      <c r="E68" s="269" t="s">
        <v>331</v>
      </c>
      <c r="F68" s="269" t="s">
        <v>331</v>
      </c>
      <c r="G68" s="269" t="s">
        <v>331</v>
      </c>
      <c r="H68" s="269" t="s">
        <v>309</v>
      </c>
      <c r="I68" s="269" t="s">
        <v>309</v>
      </c>
      <c r="J68" s="269" t="s">
        <v>310</v>
      </c>
      <c r="K68" s="269" t="s">
        <v>310</v>
      </c>
      <c r="L68" s="269" t="s">
        <v>310</v>
      </c>
      <c r="M68" s="269" t="s">
        <v>310</v>
      </c>
      <c r="N68" s="269" t="s">
        <v>310</v>
      </c>
      <c r="O68" s="271" t="s">
        <v>311</v>
      </c>
      <c r="P68" s="271" t="s">
        <v>311</v>
      </c>
      <c r="Q68" s="271" t="s">
        <v>311</v>
      </c>
      <c r="R68" s="271" t="s">
        <v>311</v>
      </c>
      <c r="S68" s="271" t="s">
        <v>311</v>
      </c>
    </row>
    <row r="69" spans="1:19" x14ac:dyDescent="0.25">
      <c r="A69" s="268">
        <v>65</v>
      </c>
      <c r="B69" s="269" t="s">
        <v>410</v>
      </c>
      <c r="C69" s="270" t="s">
        <v>411</v>
      </c>
      <c r="D69" s="269"/>
      <c r="E69" s="269"/>
      <c r="F69" s="269"/>
      <c r="G69" s="269"/>
      <c r="H69" s="269"/>
      <c r="I69" s="269"/>
      <c r="J69" s="269"/>
      <c r="K69" s="269"/>
      <c r="L69" s="269"/>
      <c r="M69" s="269"/>
      <c r="N69" s="269"/>
      <c r="O69" s="271" t="s">
        <v>311</v>
      </c>
      <c r="P69" s="271" t="s">
        <v>311</v>
      </c>
      <c r="Q69" s="271" t="s">
        <v>311</v>
      </c>
      <c r="R69" s="271" t="s">
        <v>311</v>
      </c>
      <c r="S69" s="271" t="s">
        <v>311</v>
      </c>
    </row>
    <row r="70" spans="1:19" x14ac:dyDescent="0.25">
      <c r="A70" s="268">
        <v>66</v>
      </c>
      <c r="B70" s="269" t="s">
        <v>412</v>
      </c>
      <c r="C70" s="270" t="s">
        <v>413</v>
      </c>
      <c r="D70" s="269"/>
      <c r="E70" s="269" t="s">
        <v>331</v>
      </c>
      <c r="F70" s="269" t="s">
        <v>331</v>
      </c>
      <c r="G70" s="269" t="s">
        <v>331</v>
      </c>
      <c r="H70" s="269" t="s">
        <v>309</v>
      </c>
      <c r="I70" s="269" t="s">
        <v>309</v>
      </c>
      <c r="J70" s="269" t="s">
        <v>316</v>
      </c>
      <c r="K70" s="269" t="s">
        <v>316</v>
      </c>
      <c r="L70" s="269" t="s">
        <v>316</v>
      </c>
      <c r="M70" s="269" t="s">
        <v>316</v>
      </c>
      <c r="N70" s="269" t="s">
        <v>316</v>
      </c>
      <c r="O70" s="271" t="s">
        <v>311</v>
      </c>
      <c r="P70" s="271" t="s">
        <v>311</v>
      </c>
      <c r="Q70" s="271" t="s">
        <v>311</v>
      </c>
      <c r="R70" s="271" t="s">
        <v>311</v>
      </c>
      <c r="S70" s="271" t="s">
        <v>311</v>
      </c>
    </row>
    <row r="71" spans="1:19" x14ac:dyDescent="0.25">
      <c r="A71" s="268">
        <v>67</v>
      </c>
      <c r="B71" s="269" t="s">
        <v>414</v>
      </c>
      <c r="C71" s="270" t="s">
        <v>415</v>
      </c>
      <c r="D71" s="269"/>
      <c r="E71" s="269" t="s">
        <v>309</v>
      </c>
      <c r="F71" s="269" t="s">
        <v>309</v>
      </c>
      <c r="G71" s="269" t="s">
        <v>309</v>
      </c>
      <c r="H71" s="269" t="s">
        <v>309</v>
      </c>
      <c r="I71" s="269" t="s">
        <v>309</v>
      </c>
      <c r="J71" s="269" t="s">
        <v>316</v>
      </c>
      <c r="K71" s="269" t="s">
        <v>316</v>
      </c>
      <c r="L71" s="269" t="s">
        <v>316</v>
      </c>
      <c r="M71" s="269" t="s">
        <v>316</v>
      </c>
      <c r="N71" s="269" t="s">
        <v>316</v>
      </c>
      <c r="O71" s="271" t="s">
        <v>311</v>
      </c>
      <c r="P71" s="271" t="s">
        <v>311</v>
      </c>
      <c r="Q71" s="271" t="s">
        <v>311</v>
      </c>
      <c r="R71" s="271" t="s">
        <v>311</v>
      </c>
      <c r="S71" s="271" t="s">
        <v>311</v>
      </c>
    </row>
    <row r="72" spans="1:19" x14ac:dyDescent="0.25">
      <c r="A72" s="268">
        <v>68</v>
      </c>
      <c r="B72" s="269" t="s">
        <v>416</v>
      </c>
      <c r="C72" s="270" t="s">
        <v>417</v>
      </c>
      <c r="D72" s="269"/>
      <c r="E72" s="269" t="s">
        <v>331</v>
      </c>
      <c r="F72" s="269" t="s">
        <v>331</v>
      </c>
      <c r="G72" s="269" t="s">
        <v>309</v>
      </c>
      <c r="H72" s="269" t="s">
        <v>309</v>
      </c>
      <c r="I72" s="269" t="s">
        <v>309</v>
      </c>
      <c r="J72" s="269" t="s">
        <v>310</v>
      </c>
      <c r="K72" s="269" t="s">
        <v>310</v>
      </c>
      <c r="L72" s="269" t="s">
        <v>310</v>
      </c>
      <c r="M72" s="269" t="s">
        <v>310</v>
      </c>
      <c r="N72" s="269" t="s">
        <v>310</v>
      </c>
      <c r="O72" s="271" t="s">
        <v>311</v>
      </c>
      <c r="P72" s="271" t="s">
        <v>311</v>
      </c>
      <c r="Q72" s="271" t="s">
        <v>311</v>
      </c>
      <c r="R72" s="271" t="s">
        <v>311</v>
      </c>
      <c r="S72" s="271" t="s">
        <v>311</v>
      </c>
    </row>
    <row r="73" spans="1:19" x14ac:dyDescent="0.25">
      <c r="A73" s="268">
        <v>69</v>
      </c>
      <c r="B73" s="269" t="s">
        <v>418</v>
      </c>
      <c r="C73" s="270" t="s">
        <v>419</v>
      </c>
      <c r="D73" s="269"/>
      <c r="E73" s="269" t="s">
        <v>331</v>
      </c>
      <c r="F73" s="269" t="s">
        <v>331</v>
      </c>
      <c r="G73" s="269" t="s">
        <v>331</v>
      </c>
      <c r="H73" s="269" t="s">
        <v>309</v>
      </c>
      <c r="I73" s="269" t="s">
        <v>309</v>
      </c>
      <c r="J73" s="269"/>
      <c r="K73" s="269"/>
      <c r="L73" s="269"/>
      <c r="M73" s="269"/>
      <c r="N73" s="269"/>
      <c r="O73" s="271" t="s">
        <v>311</v>
      </c>
      <c r="P73" s="271" t="s">
        <v>311</v>
      </c>
      <c r="Q73" s="271" t="s">
        <v>311</v>
      </c>
      <c r="R73" s="271" t="s">
        <v>311</v>
      </c>
      <c r="S73" s="271" t="s">
        <v>311</v>
      </c>
    </row>
    <row r="74" spans="1:19" x14ac:dyDescent="0.25">
      <c r="A74" s="268">
        <v>70</v>
      </c>
      <c r="B74" s="269" t="s">
        <v>420</v>
      </c>
      <c r="C74" s="270" t="s">
        <v>421</v>
      </c>
      <c r="D74" s="269"/>
      <c r="E74" s="269" t="s">
        <v>331</v>
      </c>
      <c r="F74" s="269" t="s">
        <v>331</v>
      </c>
      <c r="G74" s="269" t="s">
        <v>331</v>
      </c>
      <c r="H74" s="269" t="s">
        <v>309</v>
      </c>
      <c r="I74" s="269" t="s">
        <v>309</v>
      </c>
      <c r="J74" s="269" t="s">
        <v>316</v>
      </c>
      <c r="K74" s="269" t="s">
        <v>316</v>
      </c>
      <c r="L74" s="269" t="s">
        <v>316</v>
      </c>
      <c r="M74" s="269" t="s">
        <v>316</v>
      </c>
      <c r="N74" s="269" t="s">
        <v>316</v>
      </c>
      <c r="O74" s="271" t="s">
        <v>311</v>
      </c>
      <c r="P74" s="271" t="s">
        <v>311</v>
      </c>
      <c r="Q74" s="271" t="s">
        <v>311</v>
      </c>
      <c r="R74" s="271" t="s">
        <v>311</v>
      </c>
      <c r="S74" s="271" t="s">
        <v>311</v>
      </c>
    </row>
    <row r="75" spans="1:19" x14ac:dyDescent="0.25">
      <c r="A75" s="268">
        <v>71</v>
      </c>
      <c r="B75" s="269" t="s">
        <v>422</v>
      </c>
      <c r="C75" s="270" t="s">
        <v>423</v>
      </c>
      <c r="D75" s="269"/>
      <c r="E75" s="269" t="s">
        <v>331</v>
      </c>
      <c r="F75" s="269" t="s">
        <v>331</v>
      </c>
      <c r="G75" s="269" t="s">
        <v>331</v>
      </c>
      <c r="H75" s="269" t="s">
        <v>331</v>
      </c>
      <c r="I75" s="269" t="s">
        <v>309</v>
      </c>
      <c r="J75" s="269" t="s">
        <v>316</v>
      </c>
      <c r="K75" s="269" t="s">
        <v>316</v>
      </c>
      <c r="L75" s="269" t="s">
        <v>316</v>
      </c>
      <c r="M75" s="269" t="s">
        <v>316</v>
      </c>
      <c r="N75" s="269" t="s">
        <v>316</v>
      </c>
      <c r="O75" s="271" t="s">
        <v>311</v>
      </c>
      <c r="P75" s="271" t="s">
        <v>311</v>
      </c>
      <c r="Q75" s="271" t="s">
        <v>311</v>
      </c>
      <c r="R75" s="271" t="s">
        <v>311</v>
      </c>
      <c r="S75" s="271" t="s">
        <v>311</v>
      </c>
    </row>
    <row r="76" spans="1:19" x14ac:dyDescent="0.25">
      <c r="A76" s="268">
        <v>72</v>
      </c>
      <c r="B76" s="269" t="s">
        <v>424</v>
      </c>
      <c r="C76" s="270" t="s">
        <v>425</v>
      </c>
      <c r="D76" s="269"/>
      <c r="E76" s="269" t="s">
        <v>331</v>
      </c>
      <c r="F76" s="269" t="s">
        <v>331</v>
      </c>
      <c r="G76" s="269" t="s">
        <v>331</v>
      </c>
      <c r="H76" s="269" t="s">
        <v>331</v>
      </c>
      <c r="I76" s="269" t="s">
        <v>309</v>
      </c>
      <c r="J76" s="269" t="s">
        <v>316</v>
      </c>
      <c r="K76" s="269" t="s">
        <v>316</v>
      </c>
      <c r="L76" s="269" t="s">
        <v>316</v>
      </c>
      <c r="M76" s="269" t="s">
        <v>316</v>
      </c>
      <c r="N76" s="269" t="s">
        <v>316</v>
      </c>
      <c r="O76" s="271" t="s">
        <v>311</v>
      </c>
      <c r="P76" s="271" t="s">
        <v>311</v>
      </c>
      <c r="Q76" s="271" t="s">
        <v>311</v>
      </c>
      <c r="R76" s="271" t="s">
        <v>311</v>
      </c>
      <c r="S76" s="271" t="s">
        <v>311</v>
      </c>
    </row>
    <row r="77" spans="1:19" x14ac:dyDescent="0.25">
      <c r="A77" s="268">
        <v>73</v>
      </c>
      <c r="B77" s="269" t="s">
        <v>426</v>
      </c>
      <c r="C77" s="270" t="s">
        <v>427</v>
      </c>
      <c r="D77" s="269"/>
      <c r="E77" s="269" t="s">
        <v>331</v>
      </c>
      <c r="F77" s="269" t="s">
        <v>331</v>
      </c>
      <c r="G77" s="269" t="s">
        <v>331</v>
      </c>
      <c r="H77" s="269" t="s">
        <v>331</v>
      </c>
      <c r="I77" s="269" t="s">
        <v>309</v>
      </c>
      <c r="J77" s="269" t="s">
        <v>316</v>
      </c>
      <c r="K77" s="269" t="s">
        <v>316</v>
      </c>
      <c r="L77" s="269" t="s">
        <v>316</v>
      </c>
      <c r="M77" s="269" t="s">
        <v>316</v>
      </c>
      <c r="N77" s="269" t="s">
        <v>316</v>
      </c>
      <c r="O77" s="271" t="s">
        <v>311</v>
      </c>
      <c r="P77" s="271" t="s">
        <v>311</v>
      </c>
      <c r="Q77" s="271" t="s">
        <v>311</v>
      </c>
      <c r="R77" s="271" t="s">
        <v>311</v>
      </c>
      <c r="S77" s="271" t="s">
        <v>311</v>
      </c>
    </row>
    <row r="78" spans="1:19" x14ac:dyDescent="0.25">
      <c r="A78" s="268">
        <v>74</v>
      </c>
      <c r="B78" s="269" t="s">
        <v>428</v>
      </c>
      <c r="C78" s="270" t="s">
        <v>429</v>
      </c>
      <c r="D78" s="269"/>
      <c r="E78" s="269" t="s">
        <v>331</v>
      </c>
      <c r="F78" s="269" t="s">
        <v>331</v>
      </c>
      <c r="G78" s="269" t="s">
        <v>331</v>
      </c>
      <c r="H78" s="269" t="s">
        <v>331</v>
      </c>
      <c r="I78" s="269" t="s">
        <v>309</v>
      </c>
      <c r="J78" s="269" t="s">
        <v>316</v>
      </c>
      <c r="K78" s="269" t="s">
        <v>316</v>
      </c>
      <c r="L78" s="269" t="s">
        <v>316</v>
      </c>
      <c r="M78" s="269" t="s">
        <v>316</v>
      </c>
      <c r="N78" s="269" t="s">
        <v>316</v>
      </c>
      <c r="O78" s="271" t="s">
        <v>311</v>
      </c>
      <c r="P78" s="271" t="s">
        <v>311</v>
      </c>
      <c r="Q78" s="271" t="s">
        <v>311</v>
      </c>
      <c r="R78" s="271" t="s">
        <v>311</v>
      </c>
      <c r="S78" s="271" t="s">
        <v>311</v>
      </c>
    </row>
    <row r="79" spans="1:19" x14ac:dyDescent="0.25">
      <c r="A79" s="268">
        <v>75</v>
      </c>
      <c r="B79" s="269" t="s">
        <v>430</v>
      </c>
      <c r="C79" s="270" t="s">
        <v>431</v>
      </c>
      <c r="D79" s="269"/>
      <c r="E79" s="269" t="s">
        <v>331</v>
      </c>
      <c r="F79" s="269" t="s">
        <v>331</v>
      </c>
      <c r="G79" s="269" t="s">
        <v>331</v>
      </c>
      <c r="H79" s="269" t="s">
        <v>331</v>
      </c>
      <c r="I79" s="269" t="s">
        <v>309</v>
      </c>
      <c r="J79" s="269" t="s">
        <v>316</v>
      </c>
      <c r="K79" s="269" t="s">
        <v>316</v>
      </c>
      <c r="L79" s="269" t="s">
        <v>316</v>
      </c>
      <c r="M79" s="269" t="s">
        <v>316</v>
      </c>
      <c r="N79" s="269" t="s">
        <v>316</v>
      </c>
      <c r="O79" s="271" t="s">
        <v>311</v>
      </c>
      <c r="P79" s="271" t="s">
        <v>311</v>
      </c>
      <c r="Q79" s="271" t="s">
        <v>311</v>
      </c>
      <c r="R79" s="271" t="s">
        <v>311</v>
      </c>
      <c r="S79" s="271" t="s">
        <v>311</v>
      </c>
    </row>
    <row r="80" spans="1:19" x14ac:dyDescent="0.25">
      <c r="A80" s="268">
        <v>76</v>
      </c>
      <c r="B80" s="269" t="s">
        <v>432</v>
      </c>
      <c r="C80" s="270" t="s">
        <v>433</v>
      </c>
      <c r="D80" s="269"/>
      <c r="E80" s="269" t="s">
        <v>331</v>
      </c>
      <c r="F80" s="269" t="s">
        <v>331</v>
      </c>
      <c r="G80" s="269" t="s">
        <v>331</v>
      </c>
      <c r="H80" s="269" t="s">
        <v>331</v>
      </c>
      <c r="I80" s="269" t="s">
        <v>331</v>
      </c>
      <c r="J80" s="269"/>
      <c r="K80" s="269"/>
      <c r="L80" s="269"/>
      <c r="M80" s="269"/>
      <c r="N80" s="269"/>
      <c r="O80" s="271" t="s">
        <v>311</v>
      </c>
      <c r="P80" s="271" t="s">
        <v>311</v>
      </c>
      <c r="Q80" s="271" t="s">
        <v>311</v>
      </c>
      <c r="R80" s="271" t="s">
        <v>311</v>
      </c>
      <c r="S80" s="271" t="s">
        <v>311</v>
      </c>
    </row>
    <row r="81" spans="1:19" x14ac:dyDescent="0.25">
      <c r="A81" s="268">
        <v>77</v>
      </c>
      <c r="B81" s="269" t="s">
        <v>434</v>
      </c>
      <c r="C81" s="270" t="s">
        <v>435</v>
      </c>
      <c r="D81" s="269"/>
      <c r="E81" s="269" t="s">
        <v>331</v>
      </c>
      <c r="F81" s="269" t="s">
        <v>331</v>
      </c>
      <c r="G81" s="269" t="s">
        <v>331</v>
      </c>
      <c r="H81" s="269" t="s">
        <v>331</v>
      </c>
      <c r="I81" s="269" t="s">
        <v>331</v>
      </c>
      <c r="J81" s="269"/>
      <c r="K81" s="269"/>
      <c r="L81" s="269"/>
      <c r="M81" s="269"/>
      <c r="N81" s="269"/>
      <c r="O81" s="271" t="s">
        <v>311</v>
      </c>
      <c r="P81" s="271" t="s">
        <v>311</v>
      </c>
      <c r="Q81" s="271" t="s">
        <v>311</v>
      </c>
      <c r="R81" s="271" t="s">
        <v>311</v>
      </c>
      <c r="S81" s="271" t="s">
        <v>311</v>
      </c>
    </row>
    <row r="82" spans="1:19" x14ac:dyDescent="0.25">
      <c r="A82" s="268">
        <v>78</v>
      </c>
      <c r="B82" s="269" t="s">
        <v>436</v>
      </c>
      <c r="C82" s="270" t="s">
        <v>437</v>
      </c>
      <c r="D82" s="269"/>
      <c r="E82" s="269" t="s">
        <v>331</v>
      </c>
      <c r="F82" s="269" t="s">
        <v>331</v>
      </c>
      <c r="G82" s="269" t="s">
        <v>331</v>
      </c>
      <c r="H82" s="269" t="s">
        <v>331</v>
      </c>
      <c r="I82" s="269" t="s">
        <v>331</v>
      </c>
      <c r="J82" s="269"/>
      <c r="K82" s="269"/>
      <c r="L82" s="269"/>
      <c r="M82" s="269"/>
      <c r="N82" s="269"/>
      <c r="O82" s="271" t="s">
        <v>311</v>
      </c>
      <c r="P82" s="271" t="s">
        <v>311</v>
      </c>
      <c r="Q82" s="271" t="s">
        <v>311</v>
      </c>
      <c r="R82" s="271" t="s">
        <v>311</v>
      </c>
      <c r="S82" s="271" t="s">
        <v>311</v>
      </c>
    </row>
    <row r="83" spans="1:19" x14ac:dyDescent="0.25">
      <c r="A83" s="268">
        <v>79</v>
      </c>
      <c r="B83" s="269" t="s">
        <v>438</v>
      </c>
      <c r="C83" s="270" t="s">
        <v>439</v>
      </c>
      <c r="D83" s="269"/>
      <c r="E83" s="269" t="s">
        <v>331</v>
      </c>
      <c r="F83" s="269" t="s">
        <v>309</v>
      </c>
      <c r="G83" s="269" t="s">
        <v>309</v>
      </c>
      <c r="H83" s="269" t="s">
        <v>309</v>
      </c>
      <c r="I83" s="269" t="s">
        <v>309</v>
      </c>
      <c r="J83" s="269"/>
      <c r="K83" s="269"/>
      <c r="L83" s="269"/>
      <c r="M83" s="269"/>
      <c r="N83" s="269"/>
      <c r="O83" s="271" t="s">
        <v>311</v>
      </c>
      <c r="P83" s="271" t="s">
        <v>311</v>
      </c>
      <c r="Q83" s="271" t="s">
        <v>311</v>
      </c>
      <c r="R83" s="271" t="s">
        <v>311</v>
      </c>
      <c r="S83" s="271" t="s">
        <v>311</v>
      </c>
    </row>
    <row r="84" spans="1:19" x14ac:dyDescent="0.25">
      <c r="A84" s="268">
        <v>80</v>
      </c>
      <c r="B84" s="269" t="s">
        <v>440</v>
      </c>
      <c r="C84" s="270" t="s">
        <v>441</v>
      </c>
      <c r="D84" s="269"/>
      <c r="E84" s="269" t="s">
        <v>309</v>
      </c>
      <c r="F84" s="269" t="s">
        <v>309</v>
      </c>
      <c r="G84" s="269" t="s">
        <v>309</v>
      </c>
      <c r="H84" s="269" t="s">
        <v>309</v>
      </c>
      <c r="I84" s="269" t="s">
        <v>309</v>
      </c>
      <c r="J84" s="269" t="s">
        <v>310</v>
      </c>
      <c r="K84" s="269" t="s">
        <v>310</v>
      </c>
      <c r="L84" s="269" t="s">
        <v>310</v>
      </c>
      <c r="M84" s="269" t="s">
        <v>310</v>
      </c>
      <c r="N84" s="269" t="s">
        <v>310</v>
      </c>
      <c r="O84" s="271" t="s">
        <v>311</v>
      </c>
      <c r="P84" s="271" t="s">
        <v>311</v>
      </c>
      <c r="Q84" s="271" t="s">
        <v>311</v>
      </c>
      <c r="R84" s="271" t="s">
        <v>311</v>
      </c>
      <c r="S84" s="271" t="s">
        <v>311</v>
      </c>
    </row>
    <row r="85" spans="1:19" x14ac:dyDescent="0.25">
      <c r="A85" s="268">
        <v>81</v>
      </c>
      <c r="B85" s="269" t="s">
        <v>442</v>
      </c>
      <c r="C85" s="270" t="s">
        <v>443</v>
      </c>
      <c r="D85" s="269"/>
      <c r="E85" s="269" t="s">
        <v>309</v>
      </c>
      <c r="F85" s="269" t="s">
        <v>309</v>
      </c>
      <c r="G85" s="269" t="s">
        <v>309</v>
      </c>
      <c r="H85" s="269" t="s">
        <v>309</v>
      </c>
      <c r="I85" s="269" t="s">
        <v>309</v>
      </c>
      <c r="J85" s="269" t="s">
        <v>310</v>
      </c>
      <c r="K85" s="269" t="s">
        <v>310</v>
      </c>
      <c r="L85" s="269" t="s">
        <v>310</v>
      </c>
      <c r="M85" s="269" t="s">
        <v>310</v>
      </c>
      <c r="N85" s="269" t="s">
        <v>310</v>
      </c>
      <c r="O85" s="271" t="s">
        <v>311</v>
      </c>
      <c r="P85" s="271" t="s">
        <v>311</v>
      </c>
      <c r="Q85" s="271" t="s">
        <v>311</v>
      </c>
      <c r="R85" s="271" t="s">
        <v>311</v>
      </c>
      <c r="S85" s="271" t="s">
        <v>311</v>
      </c>
    </row>
    <row r="86" spans="1:19" x14ac:dyDescent="0.25">
      <c r="A86" s="268">
        <v>82</v>
      </c>
      <c r="B86" s="269" t="s">
        <v>444</v>
      </c>
      <c r="C86" s="270" t="s">
        <v>445</v>
      </c>
      <c r="D86" s="269"/>
      <c r="E86" s="269" t="s">
        <v>309</v>
      </c>
      <c r="F86" s="269" t="s">
        <v>309</v>
      </c>
      <c r="G86" s="269" t="s">
        <v>309</v>
      </c>
      <c r="H86" s="269" t="s">
        <v>309</v>
      </c>
      <c r="I86" s="269" t="s">
        <v>309</v>
      </c>
      <c r="J86" s="269" t="s">
        <v>310</v>
      </c>
      <c r="K86" s="269" t="s">
        <v>310</v>
      </c>
      <c r="L86" s="269" t="s">
        <v>310</v>
      </c>
      <c r="M86" s="269" t="s">
        <v>310</v>
      </c>
      <c r="N86" s="269" t="s">
        <v>310</v>
      </c>
      <c r="O86" s="271" t="s">
        <v>311</v>
      </c>
      <c r="P86" s="271" t="s">
        <v>311</v>
      </c>
      <c r="Q86" s="271" t="s">
        <v>311</v>
      </c>
      <c r="R86" s="271" t="s">
        <v>311</v>
      </c>
      <c r="S86" s="271" t="s">
        <v>311</v>
      </c>
    </row>
    <row r="87" spans="1:19" x14ac:dyDescent="0.25">
      <c r="A87" s="268">
        <v>83</v>
      </c>
      <c r="B87" s="269" t="s">
        <v>446</v>
      </c>
      <c r="C87" s="270" t="s">
        <v>447</v>
      </c>
      <c r="D87" s="269"/>
      <c r="E87" s="269" t="s">
        <v>331</v>
      </c>
      <c r="F87" s="269" t="s">
        <v>331</v>
      </c>
      <c r="G87" s="269" t="s">
        <v>309</v>
      </c>
      <c r="H87" s="269" t="s">
        <v>309</v>
      </c>
      <c r="I87" s="269" t="s">
        <v>309</v>
      </c>
      <c r="J87" s="269" t="s">
        <v>316</v>
      </c>
      <c r="K87" s="269" t="s">
        <v>316</v>
      </c>
      <c r="L87" s="269" t="s">
        <v>316</v>
      </c>
      <c r="M87" s="269" t="s">
        <v>316</v>
      </c>
      <c r="N87" s="269" t="s">
        <v>316</v>
      </c>
      <c r="O87" s="271" t="s">
        <v>311</v>
      </c>
      <c r="P87" s="271" t="s">
        <v>311</v>
      </c>
      <c r="Q87" s="271" t="s">
        <v>311</v>
      </c>
      <c r="R87" s="271" t="s">
        <v>311</v>
      </c>
      <c r="S87" s="271" t="s">
        <v>311</v>
      </c>
    </row>
  </sheetData>
  <mergeCells count="8">
    <mergeCell ref="A1:S2"/>
    <mergeCell ref="A3:A4"/>
    <mergeCell ref="B3:B4"/>
    <mergeCell ref="C3:C4"/>
    <mergeCell ref="D3:D4"/>
    <mergeCell ref="E3:I3"/>
    <mergeCell ref="J3:N3"/>
    <mergeCell ref="O3:S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141"/>
  <sheetViews>
    <sheetView zoomScale="106" zoomScaleNormal="106" workbookViewId="0">
      <selection activeCell="D141" sqref="D141:CE141"/>
    </sheetView>
  </sheetViews>
  <sheetFormatPr defaultRowHeight="15" x14ac:dyDescent="0.25"/>
  <cols>
    <col min="3" max="3" width="57.85546875" customWidth="1"/>
    <col min="4" max="4" width="6.7109375" customWidth="1"/>
    <col min="5" max="5" width="7.28515625" customWidth="1"/>
    <col min="6" max="6" width="6.7109375" customWidth="1"/>
    <col min="7" max="7" width="7" customWidth="1"/>
    <col min="8" max="8" width="6.42578125" customWidth="1"/>
    <col min="9" max="9" width="6.7109375" customWidth="1"/>
    <col min="10" max="10" width="7" customWidth="1"/>
    <col min="11" max="12" width="6.42578125" customWidth="1"/>
    <col min="13" max="13" width="7.5703125" customWidth="1"/>
    <col min="14" max="14" width="6.7109375" customWidth="1"/>
    <col min="15" max="15" width="7" customWidth="1"/>
    <col min="16" max="16" width="7.140625" customWidth="1"/>
    <col min="17" max="17" width="6.5703125" customWidth="1"/>
    <col min="18" max="19" width="6.7109375" customWidth="1"/>
    <col min="20" max="21" width="7.28515625" customWidth="1"/>
    <col min="22" max="22" width="6.7109375" customWidth="1"/>
    <col min="23" max="24" width="6.42578125" customWidth="1"/>
    <col min="25" max="25" width="6.28515625" customWidth="1"/>
    <col min="26" max="26" width="6.5703125" customWidth="1"/>
    <col min="27" max="27" width="7" customWidth="1"/>
    <col min="28" max="28" width="6.85546875" customWidth="1"/>
    <col min="29" max="30" width="7.140625" customWidth="1"/>
    <col min="31" max="31" width="7" customWidth="1"/>
    <col min="32" max="32" width="6.85546875" customWidth="1"/>
    <col min="33" max="33" width="7.140625" customWidth="1"/>
    <col min="34" max="34" width="7.28515625" customWidth="1"/>
    <col min="35" max="37" width="6.7109375" customWidth="1"/>
    <col min="38" max="38" width="7.28515625" customWidth="1"/>
    <col min="39" max="41" width="6.5703125" customWidth="1"/>
    <col min="42" max="42" width="6.85546875" customWidth="1"/>
    <col min="43" max="43" width="7" customWidth="1"/>
    <col min="44" max="44" width="7.140625" customWidth="1"/>
    <col min="45" max="45" width="6.85546875" customWidth="1"/>
    <col min="46" max="46" width="7" customWidth="1"/>
    <col min="47" max="47" width="7.140625" customWidth="1"/>
    <col min="48" max="48" width="6.42578125" customWidth="1"/>
    <col min="49" max="49" width="7" customWidth="1"/>
    <col min="50" max="50" width="6.7109375" customWidth="1"/>
    <col min="51" max="51" width="7.28515625" customWidth="1"/>
    <col min="52" max="52" width="7.140625" customWidth="1"/>
    <col min="53" max="53" width="6.5703125" customWidth="1"/>
    <col min="54" max="56" width="6.85546875" customWidth="1"/>
    <col min="57" max="58" width="7" customWidth="1"/>
    <col min="59" max="59" width="6.85546875" customWidth="1"/>
    <col min="60" max="60" width="6.7109375" customWidth="1"/>
    <col min="61" max="61" width="6.5703125" customWidth="1"/>
    <col min="62" max="62" width="6.85546875" customWidth="1"/>
    <col min="63" max="64" width="6.7109375" customWidth="1"/>
    <col min="65" max="65" width="6.5703125" customWidth="1"/>
    <col min="66" max="66" width="6.85546875" customWidth="1"/>
    <col min="67" max="67" width="6.42578125" customWidth="1"/>
    <col min="68" max="68" width="6.28515625" customWidth="1"/>
    <col min="69" max="69" width="6.85546875" customWidth="1"/>
    <col min="70" max="70" width="6.5703125" customWidth="1"/>
    <col min="71" max="71" width="7" customWidth="1"/>
    <col min="72" max="72" width="6.42578125" customWidth="1"/>
    <col min="73" max="73" width="7" customWidth="1"/>
    <col min="74" max="74" width="6.7109375" customWidth="1"/>
    <col min="75" max="75" width="6.85546875" customWidth="1"/>
    <col min="76" max="76" width="7" customWidth="1"/>
    <col min="77" max="77" width="6.28515625" customWidth="1"/>
    <col min="78" max="79" width="6.85546875" customWidth="1"/>
    <col min="80" max="80" width="7.28515625" customWidth="1"/>
    <col min="81" max="81" width="6.5703125" customWidth="1"/>
    <col min="82" max="82" width="7.140625" customWidth="1"/>
    <col min="83" max="83" width="6.7109375" customWidth="1"/>
  </cols>
  <sheetData>
    <row r="1" spans="1:83" s="7" customFormat="1" ht="18.75" x14ac:dyDescent="0.3">
      <c r="A1" s="185" t="s">
        <v>228</v>
      </c>
      <c r="B1" s="185" t="s">
        <v>1</v>
      </c>
      <c r="C1" s="185" t="s">
        <v>2</v>
      </c>
      <c r="D1" s="182" t="s">
        <v>231</v>
      </c>
      <c r="E1" s="183"/>
      <c r="F1" s="183"/>
      <c r="G1" s="183"/>
      <c r="H1" s="184"/>
      <c r="I1" s="182" t="s">
        <v>232</v>
      </c>
      <c r="J1" s="183"/>
      <c r="K1" s="183"/>
      <c r="L1" s="183"/>
      <c r="M1" s="184"/>
      <c r="N1" s="182" t="s">
        <v>233</v>
      </c>
      <c r="O1" s="183"/>
      <c r="P1" s="183"/>
      <c r="Q1" s="183"/>
      <c r="R1" s="184"/>
      <c r="S1" s="182" t="s">
        <v>234</v>
      </c>
      <c r="T1" s="183"/>
      <c r="U1" s="183"/>
      <c r="V1" s="183"/>
      <c r="W1" s="184"/>
      <c r="X1" s="182" t="s">
        <v>235</v>
      </c>
      <c r="Y1" s="183"/>
      <c r="Z1" s="183"/>
      <c r="AA1" s="183"/>
      <c r="AB1" s="184"/>
      <c r="AC1" s="182" t="s">
        <v>236</v>
      </c>
      <c r="AD1" s="183"/>
      <c r="AE1" s="183"/>
      <c r="AF1" s="183"/>
      <c r="AG1" s="184"/>
      <c r="AH1" s="182" t="s">
        <v>237</v>
      </c>
      <c r="AI1" s="183"/>
      <c r="AJ1" s="183"/>
      <c r="AK1" s="183"/>
      <c r="AL1" s="184"/>
      <c r="AM1" s="160" t="s">
        <v>238</v>
      </c>
      <c r="AN1" s="161"/>
      <c r="AO1" s="161"/>
      <c r="AP1" s="161"/>
      <c r="AQ1" s="162"/>
      <c r="AR1" s="160" t="s">
        <v>239</v>
      </c>
      <c r="AS1" s="161"/>
      <c r="AT1" s="161"/>
      <c r="AU1" s="161"/>
      <c r="AV1" s="162"/>
      <c r="AW1" s="160" t="s">
        <v>240</v>
      </c>
      <c r="AX1" s="161"/>
      <c r="AY1" s="161"/>
      <c r="AZ1" s="161"/>
      <c r="BA1" s="162"/>
      <c r="BB1" s="160" t="s">
        <v>241</v>
      </c>
      <c r="BC1" s="161"/>
      <c r="BD1" s="161"/>
      <c r="BE1" s="161"/>
      <c r="BF1" s="162"/>
      <c r="BG1" s="160" t="s">
        <v>242</v>
      </c>
      <c r="BH1" s="161"/>
      <c r="BI1" s="161"/>
      <c r="BJ1" s="161"/>
      <c r="BK1" s="162"/>
      <c r="BL1" s="160" t="s">
        <v>243</v>
      </c>
      <c r="BM1" s="161"/>
      <c r="BN1" s="161"/>
      <c r="BO1" s="161"/>
      <c r="BP1" s="162"/>
      <c r="BQ1" s="160" t="s">
        <v>286</v>
      </c>
      <c r="BR1" s="161"/>
      <c r="BS1" s="161"/>
      <c r="BT1" s="161"/>
      <c r="BU1" s="162"/>
      <c r="BV1" s="160" t="s">
        <v>291</v>
      </c>
      <c r="BW1" s="161"/>
      <c r="BX1" s="161"/>
      <c r="BY1" s="161"/>
      <c r="BZ1" s="162"/>
      <c r="CA1" s="160" t="s">
        <v>290</v>
      </c>
      <c r="CB1" s="161"/>
      <c r="CC1" s="161"/>
      <c r="CD1" s="161"/>
      <c r="CE1" s="162"/>
    </row>
    <row r="2" spans="1:83" s="7" customFormat="1" ht="18.75" x14ac:dyDescent="0.3">
      <c r="A2" s="186"/>
      <c r="B2" s="186"/>
      <c r="C2" s="186"/>
      <c r="D2" s="64">
        <v>2018</v>
      </c>
      <c r="E2" s="64">
        <v>2019</v>
      </c>
      <c r="F2" s="64">
        <v>2020</v>
      </c>
      <c r="G2" s="64">
        <v>2021</v>
      </c>
      <c r="H2" s="64">
        <v>2022</v>
      </c>
      <c r="I2" s="64">
        <v>2018</v>
      </c>
      <c r="J2" s="64">
        <v>2019</v>
      </c>
      <c r="K2" s="64">
        <v>2020</v>
      </c>
      <c r="L2" s="64">
        <v>2021</v>
      </c>
      <c r="M2" s="64">
        <v>2022</v>
      </c>
      <c r="N2" s="64">
        <v>2018</v>
      </c>
      <c r="O2" s="64">
        <v>2019</v>
      </c>
      <c r="P2" s="64">
        <v>2020</v>
      </c>
      <c r="Q2" s="64">
        <v>2021</v>
      </c>
      <c r="R2" s="64">
        <v>2022</v>
      </c>
      <c r="S2" s="64">
        <v>2018</v>
      </c>
      <c r="T2" s="64">
        <v>2019</v>
      </c>
      <c r="U2" s="64">
        <v>2020</v>
      </c>
      <c r="V2" s="64">
        <v>2021</v>
      </c>
      <c r="W2" s="64">
        <v>2022</v>
      </c>
      <c r="X2" s="64">
        <v>2018</v>
      </c>
      <c r="Y2" s="64">
        <v>2019</v>
      </c>
      <c r="Z2" s="64">
        <v>2020</v>
      </c>
      <c r="AA2" s="64">
        <v>2021</v>
      </c>
      <c r="AB2" s="64">
        <v>2022</v>
      </c>
      <c r="AC2" s="64">
        <v>2018</v>
      </c>
      <c r="AD2" s="64">
        <v>2019</v>
      </c>
      <c r="AE2" s="64">
        <v>2020</v>
      </c>
      <c r="AF2" s="64">
        <v>2021</v>
      </c>
      <c r="AG2" s="64">
        <v>2022</v>
      </c>
      <c r="AH2" s="64">
        <v>2018</v>
      </c>
      <c r="AI2" s="64">
        <v>2019</v>
      </c>
      <c r="AJ2" s="64">
        <v>2020</v>
      </c>
      <c r="AK2" s="64">
        <v>2021</v>
      </c>
      <c r="AL2" s="64">
        <v>2022</v>
      </c>
      <c r="AM2" s="64">
        <v>2018</v>
      </c>
      <c r="AN2" s="64">
        <v>2019</v>
      </c>
      <c r="AO2" s="64">
        <v>2020</v>
      </c>
      <c r="AP2" s="64">
        <v>2021</v>
      </c>
      <c r="AQ2" s="64">
        <v>2022</v>
      </c>
      <c r="AR2" s="64">
        <v>2018</v>
      </c>
      <c r="AS2" s="64">
        <v>2019</v>
      </c>
      <c r="AT2" s="64">
        <v>2020</v>
      </c>
      <c r="AU2" s="64">
        <v>2021</v>
      </c>
      <c r="AV2" s="64">
        <v>2022</v>
      </c>
      <c r="AW2" s="64">
        <v>2018</v>
      </c>
      <c r="AX2" s="64">
        <v>2019</v>
      </c>
      <c r="AY2" s="64">
        <v>2020</v>
      </c>
      <c r="AZ2" s="64">
        <v>2021</v>
      </c>
      <c r="BA2" s="64">
        <v>2022</v>
      </c>
      <c r="BB2" s="64">
        <v>2018</v>
      </c>
      <c r="BC2" s="64">
        <v>2019</v>
      </c>
      <c r="BD2" s="64">
        <v>2020</v>
      </c>
      <c r="BE2" s="64">
        <v>2021</v>
      </c>
      <c r="BF2" s="64">
        <v>2022</v>
      </c>
      <c r="BG2" s="64">
        <v>2018</v>
      </c>
      <c r="BH2" s="64">
        <v>2019</v>
      </c>
      <c r="BI2" s="64">
        <v>2020</v>
      </c>
      <c r="BJ2" s="64">
        <v>2021</v>
      </c>
      <c r="BK2" s="64">
        <v>2022</v>
      </c>
      <c r="BL2" s="64">
        <v>2018</v>
      </c>
      <c r="BM2" s="64">
        <v>2019</v>
      </c>
      <c r="BN2" s="64">
        <v>2020</v>
      </c>
      <c r="BO2" s="64">
        <v>2021</v>
      </c>
      <c r="BP2" s="64">
        <v>2022</v>
      </c>
      <c r="BQ2" s="64">
        <v>2018</v>
      </c>
      <c r="BR2" s="64">
        <v>2019</v>
      </c>
      <c r="BS2" s="64">
        <v>2020</v>
      </c>
      <c r="BT2" s="64">
        <v>2021</v>
      </c>
      <c r="BU2" s="64">
        <v>2022</v>
      </c>
      <c r="BV2" s="64">
        <v>2018</v>
      </c>
      <c r="BW2" s="64">
        <v>2019</v>
      </c>
      <c r="BX2" s="64">
        <v>2020</v>
      </c>
      <c r="BY2" s="64">
        <v>2021</v>
      </c>
      <c r="BZ2" s="64">
        <v>2022</v>
      </c>
      <c r="CA2" s="64">
        <v>2018</v>
      </c>
      <c r="CB2" s="64">
        <v>2019</v>
      </c>
      <c r="CC2" s="64">
        <v>2020</v>
      </c>
      <c r="CD2" s="64">
        <v>2021</v>
      </c>
      <c r="CE2" s="64">
        <v>2022</v>
      </c>
    </row>
    <row r="3" spans="1:83" ht="18.75" x14ac:dyDescent="0.25">
      <c r="A3" s="167" t="s">
        <v>3</v>
      </c>
      <c r="B3" s="168"/>
      <c r="C3" s="169"/>
      <c r="D3" s="50"/>
      <c r="E3" s="60"/>
      <c r="F3" s="60"/>
      <c r="G3" s="60"/>
      <c r="H3" s="61"/>
      <c r="I3" s="51"/>
      <c r="J3" s="60"/>
      <c r="K3" s="60"/>
      <c r="L3" s="60"/>
      <c r="M3" s="60"/>
      <c r="N3" s="67"/>
      <c r="O3" s="70"/>
      <c r="P3" s="70"/>
      <c r="Q3" s="70"/>
      <c r="R3" s="70"/>
      <c r="S3" s="73"/>
      <c r="T3" s="76"/>
      <c r="U3" s="76"/>
      <c r="V3" s="76"/>
      <c r="W3" s="76"/>
      <c r="X3" s="79"/>
      <c r="Y3" s="82"/>
      <c r="Z3" s="82"/>
      <c r="AA3" s="82"/>
      <c r="AB3" s="82"/>
      <c r="AC3" s="85"/>
      <c r="AD3" s="88"/>
      <c r="AE3" s="88"/>
      <c r="AF3" s="88"/>
      <c r="AG3" s="88"/>
      <c r="AH3" s="91"/>
      <c r="AI3" s="94"/>
      <c r="AJ3" s="94"/>
      <c r="AK3" s="94"/>
      <c r="AL3" s="94"/>
      <c r="AM3" s="97"/>
      <c r="AN3" s="100"/>
      <c r="AO3" s="100"/>
      <c r="AP3" s="100"/>
      <c r="AQ3" s="100"/>
      <c r="AR3" s="105"/>
      <c r="AS3" s="108"/>
      <c r="AT3" s="108"/>
      <c r="AU3" s="108"/>
      <c r="AV3" s="108"/>
      <c r="AW3" s="114"/>
      <c r="AX3" s="117"/>
      <c r="AY3" s="117"/>
      <c r="AZ3" s="117"/>
      <c r="BA3" s="117"/>
      <c r="BB3" s="121"/>
      <c r="BC3" s="124"/>
      <c r="BD3" s="124"/>
      <c r="BE3" s="124"/>
      <c r="BF3" s="124"/>
      <c r="BG3" s="3"/>
      <c r="BH3" s="3"/>
      <c r="BI3" s="3"/>
      <c r="BK3" s="3"/>
      <c r="BL3" s="3"/>
      <c r="BM3" s="3"/>
      <c r="BN3" s="3"/>
      <c r="BO3" s="10"/>
      <c r="BP3" s="65"/>
      <c r="BQ3" s="3"/>
      <c r="BR3" s="3"/>
      <c r="BS3" s="3"/>
      <c r="BT3" s="3"/>
      <c r="BU3" s="3"/>
      <c r="BV3" s="128"/>
      <c r="BW3" s="131"/>
      <c r="BX3" s="131"/>
      <c r="BY3" s="131"/>
      <c r="BZ3" s="131"/>
      <c r="CA3" s="3"/>
      <c r="CB3" s="3"/>
      <c r="CC3" s="3"/>
      <c r="CD3" s="3"/>
      <c r="CE3" s="3"/>
    </row>
    <row r="4" spans="1:83" x14ac:dyDescent="0.25">
      <c r="A4" s="164" t="s">
        <v>4</v>
      </c>
      <c r="B4" s="165"/>
      <c r="C4" s="166"/>
      <c r="D4" s="50"/>
      <c r="E4" s="60"/>
      <c r="F4" s="60"/>
      <c r="G4" s="60"/>
      <c r="H4" s="61"/>
      <c r="I4" s="51"/>
      <c r="J4" s="60"/>
      <c r="K4" s="60"/>
      <c r="L4" s="60"/>
      <c r="M4" s="60"/>
      <c r="N4" s="67"/>
      <c r="O4" s="70"/>
      <c r="P4" s="70"/>
      <c r="Q4" s="70"/>
      <c r="R4" s="70"/>
      <c r="S4" s="73"/>
      <c r="T4" s="76"/>
      <c r="U4" s="76"/>
      <c r="V4" s="76"/>
      <c r="W4" s="76"/>
      <c r="X4" s="79"/>
      <c r="Y4" s="82"/>
      <c r="Z4" s="82"/>
      <c r="AA4" s="82"/>
      <c r="AB4" s="82"/>
      <c r="AC4" s="85"/>
      <c r="AD4" s="88"/>
      <c r="AE4" s="88"/>
      <c r="AF4" s="88"/>
      <c r="AG4" s="88"/>
      <c r="AH4" s="91"/>
      <c r="AI4" s="94"/>
      <c r="AJ4" s="94"/>
      <c r="AK4" s="94"/>
      <c r="AL4" s="94"/>
      <c r="AM4" s="97"/>
      <c r="AN4" s="100"/>
      <c r="AO4" s="100"/>
      <c r="AP4" s="100"/>
      <c r="AQ4" s="100"/>
      <c r="AR4" s="105"/>
      <c r="AS4" s="108"/>
      <c r="AT4" s="108"/>
      <c r="AU4" s="108"/>
      <c r="AV4" s="108"/>
      <c r="AW4" s="114"/>
      <c r="AX4" s="117"/>
      <c r="AY4" s="117"/>
      <c r="AZ4" s="117"/>
      <c r="BA4" s="117"/>
      <c r="BB4" s="121"/>
      <c r="BC4" s="124"/>
      <c r="BD4" s="124"/>
      <c r="BE4" s="124"/>
      <c r="BF4" s="124"/>
      <c r="BG4" s="3"/>
      <c r="BH4" s="3"/>
      <c r="BI4" s="3"/>
      <c r="BJ4" s="3"/>
      <c r="BK4" s="3"/>
      <c r="BL4" s="3"/>
      <c r="BM4" s="3"/>
      <c r="BN4" s="3"/>
      <c r="BO4" s="10"/>
      <c r="BP4" s="65"/>
      <c r="BQ4" s="3"/>
      <c r="BR4" s="3"/>
      <c r="BS4" s="3"/>
      <c r="BT4" s="3"/>
      <c r="BU4" s="3"/>
      <c r="BV4" s="128"/>
      <c r="BW4" s="131"/>
      <c r="BX4" s="131"/>
      <c r="BY4" s="131"/>
      <c r="BZ4" s="131"/>
      <c r="CA4" s="3"/>
      <c r="CB4" s="3"/>
      <c r="CC4" s="3"/>
      <c r="CD4" s="3"/>
      <c r="CE4" s="3"/>
    </row>
    <row r="5" spans="1:83" x14ac:dyDescent="0.25">
      <c r="A5" s="1">
        <v>1</v>
      </c>
      <c r="B5" s="2" t="s">
        <v>5</v>
      </c>
      <c r="C5" s="4" t="s">
        <v>6</v>
      </c>
      <c r="D5" s="50">
        <v>1</v>
      </c>
      <c r="E5" s="50">
        <v>1</v>
      </c>
      <c r="F5" s="50">
        <v>1</v>
      </c>
      <c r="G5" s="50">
        <v>1</v>
      </c>
      <c r="H5" s="52">
        <v>1</v>
      </c>
      <c r="I5" s="51">
        <v>1</v>
      </c>
      <c r="J5" s="50">
        <v>1</v>
      </c>
      <c r="K5" s="50">
        <v>1</v>
      </c>
      <c r="L5" s="50">
        <v>1</v>
      </c>
      <c r="M5" s="50">
        <v>1</v>
      </c>
      <c r="N5" s="67">
        <v>1</v>
      </c>
      <c r="O5" s="66">
        <v>1</v>
      </c>
      <c r="P5" s="66">
        <v>1</v>
      </c>
      <c r="Q5" s="66">
        <v>1</v>
      </c>
      <c r="R5" s="66">
        <v>1</v>
      </c>
      <c r="S5" s="73">
        <v>1</v>
      </c>
      <c r="T5" s="72">
        <v>1</v>
      </c>
      <c r="U5" s="72">
        <v>1</v>
      </c>
      <c r="V5" s="72">
        <v>1</v>
      </c>
      <c r="W5" s="72">
        <v>1</v>
      </c>
      <c r="X5" s="79">
        <v>1</v>
      </c>
      <c r="Y5" s="78">
        <v>1</v>
      </c>
      <c r="Z5" s="78">
        <v>1</v>
      </c>
      <c r="AA5" s="78">
        <v>1</v>
      </c>
      <c r="AB5" s="78">
        <v>1</v>
      </c>
      <c r="AC5" s="85">
        <v>1</v>
      </c>
      <c r="AD5" s="84">
        <v>1</v>
      </c>
      <c r="AE5" s="84">
        <v>1</v>
      </c>
      <c r="AF5" s="84">
        <v>1</v>
      </c>
      <c r="AG5" s="84">
        <v>1</v>
      </c>
      <c r="AH5" s="91">
        <v>1</v>
      </c>
      <c r="AI5" s="90">
        <v>1</v>
      </c>
      <c r="AJ5" s="90">
        <v>1</v>
      </c>
      <c r="AK5" s="90">
        <v>1</v>
      </c>
      <c r="AL5" s="90">
        <v>1</v>
      </c>
      <c r="AM5" s="97">
        <v>0</v>
      </c>
      <c r="AN5" s="96">
        <v>0</v>
      </c>
      <c r="AO5" s="96">
        <v>0</v>
      </c>
      <c r="AP5" s="96">
        <v>0</v>
      </c>
      <c r="AQ5" s="96">
        <v>0</v>
      </c>
      <c r="AR5" s="105">
        <v>0</v>
      </c>
      <c r="AS5" s="104">
        <v>0</v>
      </c>
      <c r="AT5" s="104">
        <v>0</v>
      </c>
      <c r="AU5" s="109">
        <v>0</v>
      </c>
      <c r="AV5" s="104">
        <v>0</v>
      </c>
      <c r="AW5" s="114">
        <v>0</v>
      </c>
      <c r="AX5" s="113">
        <v>0</v>
      </c>
      <c r="AY5" s="113">
        <v>0</v>
      </c>
      <c r="AZ5" s="113">
        <v>1</v>
      </c>
      <c r="BA5" s="113">
        <v>1</v>
      </c>
      <c r="BB5" s="121">
        <v>0</v>
      </c>
      <c r="BC5" s="120">
        <v>0</v>
      </c>
      <c r="BD5" s="120">
        <v>0</v>
      </c>
      <c r="BE5" s="120">
        <v>0</v>
      </c>
      <c r="BF5" s="120">
        <v>0</v>
      </c>
      <c r="BG5" s="5">
        <v>0</v>
      </c>
      <c r="BH5" s="5">
        <v>0</v>
      </c>
      <c r="BI5" s="5">
        <v>0</v>
      </c>
      <c r="BJ5" s="5">
        <v>0</v>
      </c>
      <c r="BK5" s="5">
        <v>0</v>
      </c>
      <c r="BL5" s="5">
        <v>1</v>
      </c>
      <c r="BM5" s="5">
        <v>1</v>
      </c>
      <c r="BN5" s="5">
        <v>1</v>
      </c>
      <c r="BO5" s="10">
        <v>0</v>
      </c>
      <c r="BP5" s="10">
        <v>0</v>
      </c>
      <c r="BQ5" s="5">
        <v>0</v>
      </c>
      <c r="BR5" s="5">
        <v>0</v>
      </c>
      <c r="BS5" s="5">
        <v>0</v>
      </c>
      <c r="BT5" s="5">
        <v>1</v>
      </c>
      <c r="BU5" s="5">
        <v>1</v>
      </c>
      <c r="BV5" s="128">
        <v>1</v>
      </c>
      <c r="BW5" s="127">
        <v>1</v>
      </c>
      <c r="BX5" s="127">
        <v>1</v>
      </c>
      <c r="BY5" s="132">
        <v>1</v>
      </c>
      <c r="BZ5" s="127">
        <v>1</v>
      </c>
      <c r="CA5" s="5">
        <v>0</v>
      </c>
      <c r="CB5" s="5">
        <v>0</v>
      </c>
      <c r="CC5" s="5">
        <v>0</v>
      </c>
      <c r="CD5" s="5">
        <v>1</v>
      </c>
      <c r="CE5" s="5">
        <v>1</v>
      </c>
    </row>
    <row r="6" spans="1:83" x14ac:dyDescent="0.25">
      <c r="A6" s="1">
        <v>2</v>
      </c>
      <c r="B6" s="2" t="s">
        <v>7</v>
      </c>
      <c r="C6" s="2" t="s">
        <v>8</v>
      </c>
      <c r="D6" s="50">
        <v>0</v>
      </c>
      <c r="E6" s="53">
        <v>1</v>
      </c>
      <c r="F6" s="53">
        <v>1</v>
      </c>
      <c r="G6" s="50">
        <v>0</v>
      </c>
      <c r="H6" s="52">
        <v>0</v>
      </c>
      <c r="I6" s="51">
        <v>0</v>
      </c>
      <c r="J6" s="50">
        <v>0</v>
      </c>
      <c r="K6" s="50">
        <v>0</v>
      </c>
      <c r="L6" s="50">
        <v>1</v>
      </c>
      <c r="M6" s="50">
        <v>1</v>
      </c>
      <c r="N6" s="67">
        <v>0</v>
      </c>
      <c r="O6" s="66">
        <v>1</v>
      </c>
      <c r="P6" s="66">
        <v>1</v>
      </c>
      <c r="Q6" s="66">
        <v>1</v>
      </c>
      <c r="R6" s="66">
        <v>0</v>
      </c>
      <c r="S6" s="73">
        <v>1</v>
      </c>
      <c r="T6" s="72">
        <v>1</v>
      </c>
      <c r="U6" s="72">
        <v>1</v>
      </c>
      <c r="V6" s="72">
        <v>1</v>
      </c>
      <c r="W6" s="72">
        <v>1</v>
      </c>
      <c r="X6" s="79">
        <v>0</v>
      </c>
      <c r="Y6" s="78">
        <v>0</v>
      </c>
      <c r="Z6" s="78">
        <v>0</v>
      </c>
      <c r="AA6" s="78">
        <v>0</v>
      </c>
      <c r="AB6" s="78">
        <v>0</v>
      </c>
      <c r="AC6" s="85">
        <v>0</v>
      </c>
      <c r="AD6" s="84">
        <v>0</v>
      </c>
      <c r="AE6" s="84">
        <v>0</v>
      </c>
      <c r="AF6" s="84">
        <v>1</v>
      </c>
      <c r="AG6" s="84">
        <v>1</v>
      </c>
      <c r="AH6" s="91">
        <v>1</v>
      </c>
      <c r="AI6" s="90">
        <v>1</v>
      </c>
      <c r="AJ6" s="90">
        <v>1</v>
      </c>
      <c r="AK6" s="90">
        <v>1</v>
      </c>
      <c r="AL6" s="90">
        <v>0</v>
      </c>
      <c r="AM6" s="97">
        <v>0</v>
      </c>
      <c r="AN6" s="96">
        <v>0</v>
      </c>
      <c r="AO6" s="96">
        <v>0</v>
      </c>
      <c r="AP6" s="96">
        <v>0</v>
      </c>
      <c r="AQ6" s="96">
        <v>0</v>
      </c>
      <c r="AR6" s="105">
        <v>0</v>
      </c>
      <c r="AS6" s="104">
        <v>0</v>
      </c>
      <c r="AT6" s="104">
        <v>0</v>
      </c>
      <c r="AU6" s="109">
        <v>0</v>
      </c>
      <c r="AV6" s="104">
        <v>0</v>
      </c>
      <c r="AW6" s="114">
        <v>0</v>
      </c>
      <c r="AX6" s="113">
        <v>0</v>
      </c>
      <c r="AY6" s="113">
        <v>0</v>
      </c>
      <c r="AZ6" s="113">
        <v>0</v>
      </c>
      <c r="BA6" s="113">
        <v>0</v>
      </c>
      <c r="BB6" s="121">
        <v>0</v>
      </c>
      <c r="BC6" s="120">
        <v>0</v>
      </c>
      <c r="BD6" s="120">
        <v>0</v>
      </c>
      <c r="BE6" s="120">
        <v>0</v>
      </c>
      <c r="BF6" s="120">
        <v>0</v>
      </c>
      <c r="BG6" s="5">
        <v>1</v>
      </c>
      <c r="BH6" s="5">
        <v>1</v>
      </c>
      <c r="BI6" s="5">
        <v>0</v>
      </c>
      <c r="BJ6" s="5">
        <v>0</v>
      </c>
      <c r="BK6" s="5">
        <v>0</v>
      </c>
      <c r="BL6" s="5">
        <v>0</v>
      </c>
      <c r="BM6" s="5">
        <v>0</v>
      </c>
      <c r="BN6" s="5">
        <v>0</v>
      </c>
      <c r="BO6" s="10">
        <v>0</v>
      </c>
      <c r="BP6" s="10">
        <v>0</v>
      </c>
      <c r="BQ6" s="5">
        <v>0</v>
      </c>
      <c r="BR6" s="5">
        <v>0</v>
      </c>
      <c r="BS6" s="5">
        <v>1</v>
      </c>
      <c r="BT6" s="5">
        <v>1</v>
      </c>
      <c r="BU6" s="5">
        <v>1</v>
      </c>
      <c r="BV6" s="128">
        <v>0</v>
      </c>
      <c r="BW6" s="127">
        <v>0</v>
      </c>
      <c r="BX6" s="127">
        <v>0</v>
      </c>
      <c r="BY6" s="132">
        <v>0</v>
      </c>
      <c r="BZ6" s="127">
        <v>0</v>
      </c>
      <c r="CA6" s="5">
        <v>0</v>
      </c>
      <c r="CB6" s="5">
        <v>0</v>
      </c>
      <c r="CC6" s="5">
        <v>0</v>
      </c>
      <c r="CD6" s="5">
        <v>0</v>
      </c>
      <c r="CE6" s="5">
        <v>0</v>
      </c>
    </row>
    <row r="7" spans="1:83" x14ac:dyDescent="0.25">
      <c r="A7" s="1">
        <v>3</v>
      </c>
      <c r="B7" s="2" t="s">
        <v>9</v>
      </c>
      <c r="C7" s="4" t="s">
        <v>10</v>
      </c>
      <c r="D7" s="50">
        <v>0</v>
      </c>
      <c r="E7" s="50">
        <v>0</v>
      </c>
      <c r="F7" s="50">
        <v>0</v>
      </c>
      <c r="G7" s="50">
        <v>0</v>
      </c>
      <c r="H7" s="52">
        <v>0</v>
      </c>
      <c r="I7" s="51">
        <v>1</v>
      </c>
      <c r="J7" s="50">
        <v>1</v>
      </c>
      <c r="K7" s="50">
        <v>1</v>
      </c>
      <c r="L7" s="50">
        <v>1</v>
      </c>
      <c r="M7" s="50">
        <v>1</v>
      </c>
      <c r="N7" s="67">
        <v>0</v>
      </c>
      <c r="O7" s="66">
        <v>0</v>
      </c>
      <c r="P7" s="66">
        <v>0</v>
      </c>
      <c r="Q7" s="66">
        <v>0</v>
      </c>
      <c r="R7" s="66">
        <v>0</v>
      </c>
      <c r="S7" s="73">
        <v>0</v>
      </c>
      <c r="T7" s="72">
        <v>0</v>
      </c>
      <c r="U7" s="72">
        <v>0</v>
      </c>
      <c r="V7" s="72">
        <v>0</v>
      </c>
      <c r="W7" s="72">
        <v>0</v>
      </c>
      <c r="X7" s="79">
        <v>0</v>
      </c>
      <c r="Y7" s="78">
        <v>0</v>
      </c>
      <c r="Z7" s="78">
        <v>0</v>
      </c>
      <c r="AA7" s="78">
        <v>0</v>
      </c>
      <c r="AB7" s="78">
        <v>0</v>
      </c>
      <c r="AC7" s="85">
        <v>1</v>
      </c>
      <c r="AD7" s="84">
        <v>1</v>
      </c>
      <c r="AE7" s="84">
        <v>1</v>
      </c>
      <c r="AF7" s="84">
        <v>1</v>
      </c>
      <c r="AG7" s="84">
        <v>1</v>
      </c>
      <c r="AH7" s="91">
        <v>0</v>
      </c>
      <c r="AI7" s="90">
        <v>0</v>
      </c>
      <c r="AJ7" s="90">
        <v>0</v>
      </c>
      <c r="AK7" s="90">
        <v>0</v>
      </c>
      <c r="AL7" s="90">
        <v>0</v>
      </c>
      <c r="AM7" s="97">
        <v>0</v>
      </c>
      <c r="AN7" s="96">
        <v>0</v>
      </c>
      <c r="AO7" s="96">
        <v>0</v>
      </c>
      <c r="AP7" s="96">
        <v>0</v>
      </c>
      <c r="AQ7" s="96">
        <v>0</v>
      </c>
      <c r="AR7" s="105">
        <v>0</v>
      </c>
      <c r="AS7" s="104">
        <v>0</v>
      </c>
      <c r="AT7" s="104">
        <v>0</v>
      </c>
      <c r="AU7" s="109">
        <v>0</v>
      </c>
      <c r="AV7" s="104">
        <v>0</v>
      </c>
      <c r="AW7" s="114">
        <v>0</v>
      </c>
      <c r="AX7" s="113">
        <v>0</v>
      </c>
      <c r="AY7" s="113">
        <v>0</v>
      </c>
      <c r="AZ7" s="113">
        <v>0</v>
      </c>
      <c r="BA7" s="113">
        <v>0</v>
      </c>
      <c r="BB7" s="121">
        <v>0</v>
      </c>
      <c r="BC7" s="120">
        <v>0</v>
      </c>
      <c r="BD7" s="120">
        <v>0</v>
      </c>
      <c r="BE7" s="120">
        <v>0</v>
      </c>
      <c r="BF7" s="120">
        <v>0</v>
      </c>
      <c r="BG7" s="5">
        <v>0</v>
      </c>
      <c r="BH7" s="5">
        <v>0</v>
      </c>
      <c r="BI7" s="5">
        <v>0</v>
      </c>
      <c r="BJ7" s="5">
        <v>0</v>
      </c>
      <c r="BK7" s="5">
        <v>0</v>
      </c>
      <c r="BL7" s="5">
        <v>0</v>
      </c>
      <c r="BM7" s="5">
        <v>0</v>
      </c>
      <c r="BN7" s="5">
        <v>0</v>
      </c>
      <c r="BO7" s="10">
        <v>0</v>
      </c>
      <c r="BP7" s="10">
        <v>0</v>
      </c>
      <c r="BQ7" s="5">
        <v>0</v>
      </c>
      <c r="BR7" s="5">
        <v>0</v>
      </c>
      <c r="BS7" s="5">
        <v>0</v>
      </c>
      <c r="BT7" s="5">
        <v>0</v>
      </c>
      <c r="BU7" s="5">
        <v>0</v>
      </c>
      <c r="BV7" s="128">
        <v>0</v>
      </c>
      <c r="BW7" s="127">
        <v>0</v>
      </c>
      <c r="BX7" s="127">
        <v>0</v>
      </c>
      <c r="BY7" s="132">
        <v>0</v>
      </c>
      <c r="BZ7" s="127">
        <v>0</v>
      </c>
      <c r="CA7" s="5">
        <v>0</v>
      </c>
      <c r="CB7" s="5">
        <v>0</v>
      </c>
      <c r="CC7" s="5">
        <v>0</v>
      </c>
      <c r="CD7" s="5">
        <v>0</v>
      </c>
      <c r="CE7" s="5">
        <v>0</v>
      </c>
    </row>
    <row r="8" spans="1:83" x14ac:dyDescent="0.25">
      <c r="A8" s="1">
        <v>4</v>
      </c>
      <c r="B8" s="2" t="s">
        <v>11</v>
      </c>
      <c r="C8" s="2" t="s">
        <v>12</v>
      </c>
      <c r="D8" s="50">
        <v>0</v>
      </c>
      <c r="E8" s="50">
        <v>0</v>
      </c>
      <c r="F8" s="50">
        <v>0</v>
      </c>
      <c r="G8" s="50">
        <v>0</v>
      </c>
      <c r="H8" s="52">
        <v>0</v>
      </c>
      <c r="I8" s="51">
        <v>1</v>
      </c>
      <c r="J8" s="50">
        <v>1</v>
      </c>
      <c r="K8" s="50">
        <v>1</v>
      </c>
      <c r="L8" s="50">
        <v>1</v>
      </c>
      <c r="M8" s="50">
        <v>1</v>
      </c>
      <c r="N8" s="67">
        <v>0</v>
      </c>
      <c r="O8" s="66">
        <v>0</v>
      </c>
      <c r="P8" s="66">
        <v>0</v>
      </c>
      <c r="Q8" s="66">
        <v>0</v>
      </c>
      <c r="R8" s="66">
        <v>0</v>
      </c>
      <c r="S8" s="73">
        <v>0</v>
      </c>
      <c r="T8" s="72">
        <v>0</v>
      </c>
      <c r="U8" s="72">
        <v>0</v>
      </c>
      <c r="V8" s="72">
        <v>0</v>
      </c>
      <c r="W8" s="72">
        <v>0</v>
      </c>
      <c r="X8" s="79">
        <v>0</v>
      </c>
      <c r="Y8" s="78">
        <v>0</v>
      </c>
      <c r="Z8" s="78">
        <v>0</v>
      </c>
      <c r="AA8" s="78">
        <v>0</v>
      </c>
      <c r="AB8" s="78">
        <v>0</v>
      </c>
      <c r="AC8" s="85">
        <v>1</v>
      </c>
      <c r="AD8" s="84">
        <v>1</v>
      </c>
      <c r="AE8" s="84">
        <v>1</v>
      </c>
      <c r="AF8" s="84">
        <v>1</v>
      </c>
      <c r="AG8" s="84">
        <v>1</v>
      </c>
      <c r="AH8" s="91">
        <v>0</v>
      </c>
      <c r="AI8" s="90">
        <v>0</v>
      </c>
      <c r="AJ8" s="90">
        <v>0</v>
      </c>
      <c r="AK8" s="90">
        <v>0</v>
      </c>
      <c r="AL8" s="90">
        <v>0</v>
      </c>
      <c r="AM8" s="97">
        <v>0</v>
      </c>
      <c r="AN8" s="96">
        <v>0</v>
      </c>
      <c r="AO8" s="96">
        <v>0</v>
      </c>
      <c r="AP8" s="96">
        <v>0</v>
      </c>
      <c r="AQ8" s="96">
        <v>0</v>
      </c>
      <c r="AR8" s="105">
        <v>0</v>
      </c>
      <c r="AS8" s="104">
        <v>0</v>
      </c>
      <c r="AT8" s="104">
        <v>0</v>
      </c>
      <c r="AU8" s="109">
        <v>0</v>
      </c>
      <c r="AV8" s="104">
        <v>0</v>
      </c>
      <c r="AW8" s="114">
        <v>0</v>
      </c>
      <c r="AX8" s="113">
        <v>0</v>
      </c>
      <c r="AY8" s="113">
        <v>0</v>
      </c>
      <c r="AZ8" s="113">
        <v>0</v>
      </c>
      <c r="BA8" s="113">
        <v>0</v>
      </c>
      <c r="BB8" s="121">
        <v>0</v>
      </c>
      <c r="BC8" s="120">
        <v>1</v>
      </c>
      <c r="BD8" s="120">
        <v>1</v>
      </c>
      <c r="BE8" s="120">
        <v>0</v>
      </c>
      <c r="BF8" s="120">
        <v>0</v>
      </c>
      <c r="BG8" s="5">
        <v>0</v>
      </c>
      <c r="BH8" s="5">
        <v>0</v>
      </c>
      <c r="BI8" s="5">
        <v>0</v>
      </c>
      <c r="BJ8" s="5">
        <v>0</v>
      </c>
      <c r="BK8" s="5">
        <v>0</v>
      </c>
      <c r="BL8" s="5">
        <v>0</v>
      </c>
      <c r="BM8" s="5">
        <v>0</v>
      </c>
      <c r="BN8" s="5">
        <v>0</v>
      </c>
      <c r="BO8" s="10">
        <v>0</v>
      </c>
      <c r="BP8" s="10">
        <v>0</v>
      </c>
      <c r="BQ8" s="5">
        <v>1</v>
      </c>
      <c r="BR8" s="5">
        <v>1</v>
      </c>
      <c r="BS8" s="5">
        <v>0</v>
      </c>
      <c r="BT8" s="5">
        <v>0</v>
      </c>
      <c r="BU8" s="5">
        <v>0</v>
      </c>
      <c r="BV8" s="128">
        <v>0</v>
      </c>
      <c r="BW8" s="127">
        <v>0</v>
      </c>
      <c r="BX8" s="127">
        <v>0</v>
      </c>
      <c r="BY8" s="132">
        <v>0</v>
      </c>
      <c r="BZ8" s="127">
        <v>0</v>
      </c>
      <c r="CA8" s="5">
        <v>0</v>
      </c>
      <c r="CB8" s="5">
        <v>0</v>
      </c>
      <c r="CC8" s="5">
        <v>0</v>
      </c>
      <c r="CD8" s="5">
        <v>0</v>
      </c>
      <c r="CE8" s="5">
        <v>0</v>
      </c>
    </row>
    <row r="9" spans="1:83" x14ac:dyDescent="0.25">
      <c r="A9" s="164" t="s">
        <v>13</v>
      </c>
      <c r="B9" s="165"/>
      <c r="C9" s="166"/>
      <c r="D9" s="50"/>
      <c r="E9" s="50"/>
      <c r="F9" s="50"/>
      <c r="G9" s="50"/>
      <c r="H9" s="52"/>
      <c r="I9" s="51"/>
      <c r="J9" s="50"/>
      <c r="K9" s="50"/>
      <c r="L9" s="50"/>
      <c r="M9" s="50"/>
      <c r="N9" s="67"/>
      <c r="O9" s="66"/>
      <c r="P9" s="66"/>
      <c r="Q9" s="66"/>
      <c r="R9" s="66"/>
      <c r="S9" s="73"/>
      <c r="T9" s="72"/>
      <c r="U9" s="72"/>
      <c r="V9" s="72"/>
      <c r="W9" s="72"/>
      <c r="X9" s="79"/>
      <c r="Y9" s="78"/>
      <c r="Z9" s="78"/>
      <c r="AA9" s="78"/>
      <c r="AB9" s="78"/>
      <c r="AC9" s="85"/>
      <c r="AD9" s="84"/>
      <c r="AE9" s="84"/>
      <c r="AF9" s="84"/>
      <c r="AG9" s="84"/>
      <c r="AH9" s="91"/>
      <c r="AI9" s="90"/>
      <c r="AJ9" s="90"/>
      <c r="AK9" s="90"/>
      <c r="AL9" s="90"/>
      <c r="AM9" s="97"/>
      <c r="AN9" s="96"/>
      <c r="AO9" s="96"/>
      <c r="AP9" s="96"/>
      <c r="AQ9" s="96"/>
      <c r="AR9" s="105"/>
      <c r="AS9" s="104"/>
      <c r="AT9" s="104"/>
      <c r="AU9" s="109"/>
      <c r="AV9" s="104"/>
      <c r="AW9" s="114"/>
      <c r="AX9" s="113"/>
      <c r="AY9" s="113"/>
      <c r="AZ9" s="113"/>
      <c r="BA9" s="113"/>
      <c r="BB9" s="121"/>
      <c r="BC9" s="120"/>
      <c r="BD9" s="120"/>
      <c r="BE9" s="120"/>
      <c r="BF9" s="120"/>
      <c r="BG9" s="5"/>
      <c r="BH9" s="5"/>
      <c r="BI9" s="5"/>
      <c r="BJ9" s="3"/>
      <c r="BK9" s="5"/>
      <c r="BL9" s="5"/>
      <c r="BM9" s="5"/>
      <c r="BN9" s="5"/>
      <c r="BO9" s="10"/>
      <c r="BP9" s="10"/>
      <c r="BQ9" s="5"/>
      <c r="BR9" s="5"/>
      <c r="BS9" s="5"/>
      <c r="BT9" s="5"/>
      <c r="BU9" s="5"/>
      <c r="BV9" s="128"/>
      <c r="BW9" s="127"/>
      <c r="BX9" s="127"/>
      <c r="BY9" s="132"/>
      <c r="BZ9" s="127"/>
      <c r="CA9" s="5"/>
      <c r="CB9" s="5"/>
      <c r="CC9" s="5"/>
      <c r="CD9" s="5"/>
      <c r="CE9" s="5"/>
    </row>
    <row r="10" spans="1:83" x14ac:dyDescent="0.25">
      <c r="A10" s="1">
        <v>5</v>
      </c>
      <c r="B10" s="2" t="s">
        <v>14</v>
      </c>
      <c r="C10" s="2" t="s">
        <v>15</v>
      </c>
      <c r="D10" s="50">
        <v>0</v>
      </c>
      <c r="E10" s="50">
        <v>0</v>
      </c>
      <c r="F10" s="50">
        <v>0</v>
      </c>
      <c r="G10" s="50">
        <v>1</v>
      </c>
      <c r="H10" s="52">
        <v>0</v>
      </c>
      <c r="I10" s="51">
        <v>0</v>
      </c>
      <c r="J10" s="50">
        <v>0</v>
      </c>
      <c r="K10" s="50">
        <v>0</v>
      </c>
      <c r="L10" s="50">
        <v>0</v>
      </c>
      <c r="M10" s="50">
        <v>1</v>
      </c>
      <c r="N10" s="67">
        <v>0</v>
      </c>
      <c r="O10" s="66">
        <v>0</v>
      </c>
      <c r="P10" s="66">
        <v>0</v>
      </c>
      <c r="Q10" s="66">
        <v>0</v>
      </c>
      <c r="R10" s="66">
        <v>0</v>
      </c>
      <c r="S10" s="73">
        <v>0</v>
      </c>
      <c r="T10" s="72">
        <v>0</v>
      </c>
      <c r="U10" s="72">
        <v>0</v>
      </c>
      <c r="V10" s="72">
        <v>0</v>
      </c>
      <c r="W10" s="72">
        <v>0</v>
      </c>
      <c r="X10" s="79">
        <v>0</v>
      </c>
      <c r="Y10" s="78">
        <v>0</v>
      </c>
      <c r="Z10" s="78">
        <v>0</v>
      </c>
      <c r="AA10" s="78">
        <v>0</v>
      </c>
      <c r="AB10" s="78">
        <v>0</v>
      </c>
      <c r="AC10" s="85">
        <v>1</v>
      </c>
      <c r="AD10" s="84">
        <v>0</v>
      </c>
      <c r="AE10" s="84">
        <v>1</v>
      </c>
      <c r="AF10" s="84">
        <v>1</v>
      </c>
      <c r="AG10" s="84">
        <v>1</v>
      </c>
      <c r="AH10" s="91">
        <v>0</v>
      </c>
      <c r="AI10" s="90">
        <v>0</v>
      </c>
      <c r="AJ10" s="90">
        <v>0</v>
      </c>
      <c r="AK10" s="90">
        <v>0</v>
      </c>
      <c r="AL10" s="90">
        <v>0</v>
      </c>
      <c r="AM10" s="97">
        <v>0</v>
      </c>
      <c r="AN10" s="96">
        <v>0</v>
      </c>
      <c r="AO10" s="96">
        <v>0</v>
      </c>
      <c r="AP10" s="96">
        <v>0</v>
      </c>
      <c r="AQ10" s="96">
        <v>0</v>
      </c>
      <c r="AR10" s="105">
        <v>0</v>
      </c>
      <c r="AS10" s="104">
        <v>0</v>
      </c>
      <c r="AT10" s="104">
        <v>0</v>
      </c>
      <c r="AU10" s="109">
        <v>0</v>
      </c>
      <c r="AV10" s="104">
        <v>0</v>
      </c>
      <c r="AW10" s="114">
        <v>0</v>
      </c>
      <c r="AX10" s="113">
        <v>0</v>
      </c>
      <c r="AY10" s="113">
        <v>0</v>
      </c>
      <c r="AZ10" s="113">
        <v>0</v>
      </c>
      <c r="BA10" s="113">
        <v>0</v>
      </c>
      <c r="BB10" s="121">
        <v>0</v>
      </c>
      <c r="BC10" s="120">
        <v>0</v>
      </c>
      <c r="BD10" s="120">
        <v>0</v>
      </c>
      <c r="BE10" s="120">
        <v>0</v>
      </c>
      <c r="BF10" s="120">
        <v>0</v>
      </c>
      <c r="BG10" s="5">
        <v>0</v>
      </c>
      <c r="BH10" s="5">
        <v>0</v>
      </c>
      <c r="BI10" s="5">
        <v>0</v>
      </c>
      <c r="BJ10" s="5">
        <v>0</v>
      </c>
      <c r="BK10" s="5">
        <v>0</v>
      </c>
      <c r="BL10" s="5">
        <v>0</v>
      </c>
      <c r="BM10" s="5">
        <v>0</v>
      </c>
      <c r="BN10" s="5">
        <v>0</v>
      </c>
      <c r="BO10" s="10">
        <v>0</v>
      </c>
      <c r="BP10" s="10">
        <v>0</v>
      </c>
      <c r="BQ10" s="5">
        <v>0</v>
      </c>
      <c r="BR10" s="5">
        <v>0</v>
      </c>
      <c r="BS10" s="5">
        <v>1</v>
      </c>
      <c r="BT10" s="5">
        <v>0</v>
      </c>
      <c r="BU10" s="5">
        <v>0</v>
      </c>
      <c r="BV10" s="128">
        <v>0</v>
      </c>
      <c r="BW10" s="127">
        <v>0</v>
      </c>
      <c r="BX10" s="127">
        <v>1</v>
      </c>
      <c r="BY10" s="132">
        <v>1</v>
      </c>
      <c r="BZ10" s="127">
        <v>1</v>
      </c>
      <c r="CA10" s="5">
        <v>0</v>
      </c>
      <c r="CB10" s="5">
        <v>0</v>
      </c>
      <c r="CC10" s="5">
        <v>0</v>
      </c>
      <c r="CD10" s="5">
        <v>0</v>
      </c>
      <c r="CE10" s="5">
        <v>0</v>
      </c>
    </row>
    <row r="11" spans="1:83" x14ac:dyDescent="0.25">
      <c r="A11" s="1">
        <v>6</v>
      </c>
      <c r="B11" s="2" t="s">
        <v>16</v>
      </c>
      <c r="C11" s="2" t="s">
        <v>17</v>
      </c>
      <c r="D11" s="50">
        <v>0</v>
      </c>
      <c r="E11" s="50">
        <v>0</v>
      </c>
      <c r="F11" s="50">
        <v>0</v>
      </c>
      <c r="G11" s="50">
        <v>0</v>
      </c>
      <c r="H11" s="52">
        <v>0</v>
      </c>
      <c r="I11" s="51">
        <v>0</v>
      </c>
      <c r="J11" s="50">
        <v>0</v>
      </c>
      <c r="K11" s="50">
        <v>0</v>
      </c>
      <c r="L11" s="50">
        <v>0</v>
      </c>
      <c r="M11" s="50">
        <v>1</v>
      </c>
      <c r="N11" s="67">
        <v>0</v>
      </c>
      <c r="O11" s="66">
        <v>0</v>
      </c>
      <c r="P11" s="66">
        <v>0</v>
      </c>
      <c r="Q11" s="66">
        <v>0</v>
      </c>
      <c r="R11" s="66">
        <v>0</v>
      </c>
      <c r="S11" s="73">
        <v>0</v>
      </c>
      <c r="T11" s="72">
        <v>0</v>
      </c>
      <c r="U11" s="72">
        <v>0</v>
      </c>
      <c r="V11" s="72">
        <v>0</v>
      </c>
      <c r="W11" s="72">
        <v>0</v>
      </c>
      <c r="X11" s="79">
        <v>0</v>
      </c>
      <c r="Y11" s="78">
        <v>0</v>
      </c>
      <c r="Z11" s="78">
        <v>0</v>
      </c>
      <c r="AA11" s="78">
        <v>0</v>
      </c>
      <c r="AB11" s="78">
        <v>0</v>
      </c>
      <c r="AC11" s="85">
        <v>1</v>
      </c>
      <c r="AD11" s="84">
        <v>0</v>
      </c>
      <c r="AE11" s="84">
        <v>1</v>
      </c>
      <c r="AF11" s="84">
        <v>1</v>
      </c>
      <c r="AG11" s="84">
        <v>1</v>
      </c>
      <c r="AH11" s="91">
        <v>0</v>
      </c>
      <c r="AI11" s="90">
        <v>0</v>
      </c>
      <c r="AJ11" s="90">
        <v>0</v>
      </c>
      <c r="AK11" s="90">
        <v>1</v>
      </c>
      <c r="AL11" s="90">
        <v>1</v>
      </c>
      <c r="AM11" s="97">
        <v>0</v>
      </c>
      <c r="AN11" s="96">
        <v>0</v>
      </c>
      <c r="AO11" s="96">
        <v>0</v>
      </c>
      <c r="AP11" s="96">
        <v>0</v>
      </c>
      <c r="AQ11" s="96">
        <v>0</v>
      </c>
      <c r="AR11" s="105">
        <v>0</v>
      </c>
      <c r="AS11" s="104">
        <v>0</v>
      </c>
      <c r="AT11" s="104">
        <v>0</v>
      </c>
      <c r="AU11" s="109">
        <v>0</v>
      </c>
      <c r="AV11" s="104">
        <v>0</v>
      </c>
      <c r="AW11" s="114">
        <v>0</v>
      </c>
      <c r="AX11" s="113">
        <v>0</v>
      </c>
      <c r="AY11" s="113">
        <v>0</v>
      </c>
      <c r="AZ11" s="113">
        <v>0</v>
      </c>
      <c r="BA11" s="113">
        <v>0</v>
      </c>
      <c r="BB11" s="121">
        <v>0</v>
      </c>
      <c r="BC11" s="120">
        <v>0</v>
      </c>
      <c r="BD11" s="120">
        <v>0</v>
      </c>
      <c r="BE11" s="120">
        <v>0</v>
      </c>
      <c r="BF11" s="120">
        <v>0</v>
      </c>
      <c r="BG11" s="5">
        <v>0</v>
      </c>
      <c r="BH11" s="5">
        <v>0</v>
      </c>
      <c r="BI11" s="5">
        <v>0</v>
      </c>
      <c r="BJ11" s="5">
        <v>0</v>
      </c>
      <c r="BK11" s="5">
        <v>0</v>
      </c>
      <c r="BL11" s="5">
        <v>1</v>
      </c>
      <c r="BM11" s="5">
        <v>1</v>
      </c>
      <c r="BN11" s="5">
        <v>1</v>
      </c>
      <c r="BO11" s="10">
        <v>0</v>
      </c>
      <c r="BP11" s="10">
        <v>0</v>
      </c>
      <c r="BQ11" s="5">
        <v>0</v>
      </c>
      <c r="BR11" s="5">
        <v>0</v>
      </c>
      <c r="BS11" s="5">
        <v>0</v>
      </c>
      <c r="BT11" s="5">
        <v>0</v>
      </c>
      <c r="BU11" s="5">
        <v>0</v>
      </c>
      <c r="BV11" s="128">
        <v>0</v>
      </c>
      <c r="BW11" s="127">
        <v>0</v>
      </c>
      <c r="BX11" s="127">
        <v>0</v>
      </c>
      <c r="BY11" s="132">
        <v>0</v>
      </c>
      <c r="BZ11" s="127">
        <v>0</v>
      </c>
      <c r="CA11" s="5">
        <v>0</v>
      </c>
      <c r="CB11" s="5">
        <v>0</v>
      </c>
      <c r="CC11" s="5">
        <v>0</v>
      </c>
      <c r="CD11" s="5">
        <v>0</v>
      </c>
      <c r="CE11" s="5">
        <v>0</v>
      </c>
    </row>
    <row r="12" spans="1:83" x14ac:dyDescent="0.25">
      <c r="A12" s="164" t="s">
        <v>18</v>
      </c>
      <c r="B12" s="165"/>
      <c r="C12" s="166"/>
      <c r="D12" s="50"/>
      <c r="E12" s="50"/>
      <c r="F12" s="50"/>
      <c r="G12" s="50"/>
      <c r="H12" s="52"/>
      <c r="I12" s="51"/>
      <c r="J12" s="50"/>
      <c r="K12" s="50"/>
      <c r="L12" s="50"/>
      <c r="M12" s="50"/>
      <c r="N12" s="67"/>
      <c r="O12" s="66"/>
      <c r="P12" s="66"/>
      <c r="Q12" s="66"/>
      <c r="R12" s="66"/>
      <c r="S12" s="73"/>
      <c r="T12" s="72"/>
      <c r="U12" s="72"/>
      <c r="V12" s="72"/>
      <c r="W12" s="72"/>
      <c r="X12" s="79"/>
      <c r="Y12" s="78"/>
      <c r="Z12" s="78"/>
      <c r="AA12" s="78"/>
      <c r="AB12" s="78"/>
      <c r="AC12" s="85"/>
      <c r="AD12" s="84"/>
      <c r="AE12" s="84"/>
      <c r="AF12" s="84"/>
      <c r="AG12" s="84"/>
      <c r="AH12" s="91"/>
      <c r="AI12" s="90"/>
      <c r="AJ12" s="90"/>
      <c r="AK12" s="90"/>
      <c r="AL12" s="90"/>
      <c r="AM12" s="97"/>
      <c r="AN12" s="96"/>
      <c r="AO12" s="96"/>
      <c r="AP12" s="96"/>
      <c r="AQ12" s="96"/>
      <c r="AR12" s="105"/>
      <c r="AS12" s="104"/>
      <c r="AT12" s="104"/>
      <c r="AU12" s="109"/>
      <c r="AV12" s="104"/>
      <c r="AW12" s="114"/>
      <c r="AX12" s="113"/>
      <c r="AY12" s="113"/>
      <c r="AZ12" s="113"/>
      <c r="BA12" s="113"/>
      <c r="BB12" s="121"/>
      <c r="BC12" s="120"/>
      <c r="BD12" s="120"/>
      <c r="BE12" s="120"/>
      <c r="BF12" s="120"/>
      <c r="BG12" s="5"/>
      <c r="BH12" s="5"/>
      <c r="BI12" s="5"/>
      <c r="BJ12" s="5"/>
      <c r="BK12" s="5"/>
      <c r="BL12" s="5"/>
      <c r="BM12" s="5"/>
      <c r="BN12" s="5"/>
      <c r="BO12" s="10"/>
      <c r="BP12" s="10"/>
      <c r="BQ12" s="5"/>
      <c r="BR12" s="5"/>
      <c r="BS12" s="5"/>
      <c r="BT12" s="5"/>
      <c r="BU12" s="5"/>
      <c r="BV12" s="128"/>
      <c r="BW12" s="127"/>
      <c r="BX12" s="127"/>
      <c r="BY12" s="132"/>
      <c r="BZ12" s="127"/>
      <c r="CA12" s="5"/>
      <c r="CB12" s="5"/>
      <c r="CC12" s="5"/>
      <c r="CD12" s="5"/>
      <c r="CE12" s="5"/>
    </row>
    <row r="13" spans="1:83" x14ac:dyDescent="0.25">
      <c r="A13" s="1">
        <v>7</v>
      </c>
      <c r="B13" s="2" t="s">
        <v>19</v>
      </c>
      <c r="C13" s="2" t="s">
        <v>20</v>
      </c>
      <c r="D13" s="50">
        <v>0</v>
      </c>
      <c r="E13" s="50">
        <v>0</v>
      </c>
      <c r="F13" s="50">
        <v>0</v>
      </c>
      <c r="G13" s="50">
        <v>0</v>
      </c>
      <c r="H13" s="52">
        <v>0</v>
      </c>
      <c r="I13" s="51">
        <v>1</v>
      </c>
      <c r="J13" s="50">
        <v>1</v>
      </c>
      <c r="K13" s="50">
        <v>1</v>
      </c>
      <c r="L13" s="50">
        <v>1</v>
      </c>
      <c r="M13" s="50">
        <v>1</v>
      </c>
      <c r="N13" s="67">
        <v>1</v>
      </c>
      <c r="O13" s="66">
        <v>1</v>
      </c>
      <c r="P13" s="66">
        <v>1</v>
      </c>
      <c r="Q13" s="66">
        <v>1</v>
      </c>
      <c r="R13" s="66">
        <v>1</v>
      </c>
      <c r="S13" s="73">
        <v>1</v>
      </c>
      <c r="T13" s="72">
        <v>1</v>
      </c>
      <c r="U13" s="72">
        <v>1</v>
      </c>
      <c r="V13" s="72">
        <v>1</v>
      </c>
      <c r="W13" s="72">
        <v>1</v>
      </c>
      <c r="X13" s="79">
        <v>0</v>
      </c>
      <c r="Y13" s="78">
        <v>0</v>
      </c>
      <c r="Z13" s="78">
        <v>0</v>
      </c>
      <c r="AA13" s="78">
        <v>0</v>
      </c>
      <c r="AB13" s="78">
        <v>0</v>
      </c>
      <c r="AC13" s="85">
        <v>1</v>
      </c>
      <c r="AD13" s="84">
        <v>1</v>
      </c>
      <c r="AE13" s="84">
        <v>1</v>
      </c>
      <c r="AF13" s="84">
        <v>1</v>
      </c>
      <c r="AG13" s="84">
        <v>1</v>
      </c>
      <c r="AH13" s="91">
        <v>0</v>
      </c>
      <c r="AI13" s="90">
        <v>0</v>
      </c>
      <c r="AJ13" s="90">
        <v>0</v>
      </c>
      <c r="AK13" s="90">
        <v>0</v>
      </c>
      <c r="AL13" s="90">
        <v>0</v>
      </c>
      <c r="AM13" s="97">
        <v>0</v>
      </c>
      <c r="AN13" s="96">
        <v>0</v>
      </c>
      <c r="AO13" s="96">
        <v>0</v>
      </c>
      <c r="AP13" s="96">
        <v>0</v>
      </c>
      <c r="AQ13" s="96">
        <v>0</v>
      </c>
      <c r="AR13" s="105">
        <v>0</v>
      </c>
      <c r="AS13" s="104">
        <v>0</v>
      </c>
      <c r="AT13" s="104">
        <v>0</v>
      </c>
      <c r="AU13" s="109">
        <v>0</v>
      </c>
      <c r="AV13" s="104">
        <v>0</v>
      </c>
      <c r="AW13" s="114">
        <v>0</v>
      </c>
      <c r="AX13" s="113">
        <v>0</v>
      </c>
      <c r="AY13" s="113">
        <v>0</v>
      </c>
      <c r="AZ13" s="113">
        <v>0</v>
      </c>
      <c r="BA13" s="113">
        <v>0</v>
      </c>
      <c r="BB13" s="121">
        <v>0</v>
      </c>
      <c r="BC13" s="120">
        <v>0</v>
      </c>
      <c r="BD13" s="120">
        <v>0</v>
      </c>
      <c r="BE13" s="120">
        <v>0</v>
      </c>
      <c r="BF13" s="120">
        <v>0</v>
      </c>
      <c r="BG13" s="5">
        <v>1</v>
      </c>
      <c r="BH13" s="5">
        <v>1</v>
      </c>
      <c r="BI13" s="5">
        <v>1</v>
      </c>
      <c r="BJ13" s="5">
        <v>0</v>
      </c>
      <c r="BK13" s="5">
        <v>0</v>
      </c>
      <c r="BL13" s="5">
        <v>0</v>
      </c>
      <c r="BM13" s="5">
        <v>0</v>
      </c>
      <c r="BN13" s="5">
        <v>0</v>
      </c>
      <c r="BO13" s="10">
        <v>0</v>
      </c>
      <c r="BP13" s="10">
        <v>0</v>
      </c>
      <c r="BQ13" s="5">
        <v>0</v>
      </c>
      <c r="BR13" s="5">
        <v>0</v>
      </c>
      <c r="BS13" s="5">
        <v>0</v>
      </c>
      <c r="BT13" s="5">
        <v>0</v>
      </c>
      <c r="BU13" s="5">
        <v>0</v>
      </c>
      <c r="BV13" s="128">
        <v>0</v>
      </c>
      <c r="BW13" s="127">
        <v>0</v>
      </c>
      <c r="BX13" s="127">
        <v>0</v>
      </c>
      <c r="BY13" s="132">
        <v>1</v>
      </c>
      <c r="BZ13" s="127">
        <v>1</v>
      </c>
      <c r="CA13" s="5">
        <v>0</v>
      </c>
      <c r="CB13" s="5">
        <v>0</v>
      </c>
      <c r="CC13" s="5">
        <v>0</v>
      </c>
      <c r="CD13" s="5">
        <v>0</v>
      </c>
      <c r="CE13" s="5">
        <v>0</v>
      </c>
    </row>
    <row r="14" spans="1:83" x14ac:dyDescent="0.25">
      <c r="A14" s="1">
        <v>8</v>
      </c>
      <c r="B14" s="2" t="s">
        <v>21</v>
      </c>
      <c r="C14" s="2" t="s">
        <v>22</v>
      </c>
      <c r="D14" s="50">
        <v>0</v>
      </c>
      <c r="E14" s="50">
        <v>0</v>
      </c>
      <c r="F14" s="50">
        <v>0</v>
      </c>
      <c r="G14" s="50">
        <v>1</v>
      </c>
      <c r="H14" s="52">
        <v>0</v>
      </c>
      <c r="I14" s="51">
        <v>1</v>
      </c>
      <c r="J14" s="50">
        <v>1</v>
      </c>
      <c r="K14" s="50">
        <v>1</v>
      </c>
      <c r="L14" s="50">
        <v>1</v>
      </c>
      <c r="M14" s="50">
        <v>1</v>
      </c>
      <c r="N14" s="67">
        <v>0</v>
      </c>
      <c r="O14" s="66">
        <v>0</v>
      </c>
      <c r="P14" s="66">
        <v>0</v>
      </c>
      <c r="Q14" s="66">
        <v>0</v>
      </c>
      <c r="R14" s="66">
        <v>0</v>
      </c>
      <c r="S14" s="73">
        <v>0</v>
      </c>
      <c r="T14" s="72">
        <v>0</v>
      </c>
      <c r="U14" s="72">
        <v>0</v>
      </c>
      <c r="V14" s="72">
        <v>0</v>
      </c>
      <c r="W14" s="72">
        <v>0</v>
      </c>
      <c r="X14" s="79">
        <v>0</v>
      </c>
      <c r="Y14" s="78">
        <v>0</v>
      </c>
      <c r="Z14" s="78">
        <v>0</v>
      </c>
      <c r="AA14" s="78">
        <v>0</v>
      </c>
      <c r="AB14" s="78">
        <v>0</v>
      </c>
      <c r="AC14" s="85">
        <v>1</v>
      </c>
      <c r="AD14" s="84">
        <v>1</v>
      </c>
      <c r="AE14" s="84">
        <v>1</v>
      </c>
      <c r="AF14" s="84">
        <v>1</v>
      </c>
      <c r="AG14" s="84">
        <v>1</v>
      </c>
      <c r="AH14" s="91">
        <v>0</v>
      </c>
      <c r="AI14" s="90">
        <v>0</v>
      </c>
      <c r="AJ14" s="90">
        <v>0</v>
      </c>
      <c r="AK14" s="90">
        <v>0</v>
      </c>
      <c r="AL14" s="90">
        <v>0</v>
      </c>
      <c r="AM14" s="97">
        <v>0</v>
      </c>
      <c r="AN14" s="96">
        <v>0</v>
      </c>
      <c r="AO14" s="96">
        <v>0</v>
      </c>
      <c r="AP14" s="96">
        <v>0</v>
      </c>
      <c r="AQ14" s="96">
        <v>0</v>
      </c>
      <c r="AR14" s="105">
        <v>0</v>
      </c>
      <c r="AS14" s="104">
        <v>0</v>
      </c>
      <c r="AT14" s="104">
        <v>0</v>
      </c>
      <c r="AU14" s="109">
        <v>0</v>
      </c>
      <c r="AV14" s="104">
        <v>0</v>
      </c>
      <c r="AW14" s="114">
        <v>0</v>
      </c>
      <c r="AX14" s="113">
        <v>0</v>
      </c>
      <c r="AY14" s="113">
        <v>0</v>
      </c>
      <c r="AZ14" s="113">
        <v>0</v>
      </c>
      <c r="BA14" s="113">
        <v>0</v>
      </c>
      <c r="BB14" s="121">
        <v>0</v>
      </c>
      <c r="BC14" s="120">
        <v>0</v>
      </c>
      <c r="BD14" s="120">
        <v>0</v>
      </c>
      <c r="BE14" s="120">
        <v>0</v>
      </c>
      <c r="BF14" s="120">
        <v>0</v>
      </c>
      <c r="BG14" s="5">
        <v>0</v>
      </c>
      <c r="BH14" s="5">
        <v>0</v>
      </c>
      <c r="BI14" s="5">
        <v>0</v>
      </c>
      <c r="BJ14" s="5">
        <v>0</v>
      </c>
      <c r="BK14" s="5">
        <v>0</v>
      </c>
      <c r="BL14" s="5">
        <v>0</v>
      </c>
      <c r="BM14" s="5">
        <v>0</v>
      </c>
      <c r="BN14" s="5">
        <v>0</v>
      </c>
      <c r="BO14" s="10">
        <v>0</v>
      </c>
      <c r="BP14" s="10">
        <v>0</v>
      </c>
      <c r="BQ14" s="5">
        <v>0</v>
      </c>
      <c r="BR14" s="5">
        <v>0</v>
      </c>
      <c r="BS14" s="5">
        <v>0</v>
      </c>
      <c r="BT14" s="5">
        <v>0</v>
      </c>
      <c r="BU14" s="5">
        <v>0</v>
      </c>
      <c r="BV14" s="128">
        <v>0</v>
      </c>
      <c r="BW14" s="127">
        <v>0</v>
      </c>
      <c r="BX14" s="127">
        <v>0</v>
      </c>
      <c r="BY14" s="132">
        <v>1</v>
      </c>
      <c r="BZ14" s="127">
        <v>1</v>
      </c>
      <c r="CA14" s="5">
        <v>1</v>
      </c>
      <c r="CB14" s="5">
        <v>1</v>
      </c>
      <c r="CC14" s="5">
        <v>1</v>
      </c>
      <c r="CD14" s="5">
        <v>1</v>
      </c>
      <c r="CE14" s="5">
        <v>1</v>
      </c>
    </row>
    <row r="15" spans="1:83" x14ac:dyDescent="0.25">
      <c r="A15" s="164" t="s">
        <v>23</v>
      </c>
      <c r="B15" s="165"/>
      <c r="C15" s="166"/>
      <c r="D15" s="50"/>
      <c r="E15" s="50"/>
      <c r="F15" s="50"/>
      <c r="G15" s="50"/>
      <c r="H15" s="52"/>
      <c r="I15" s="51"/>
      <c r="J15" s="50"/>
      <c r="K15" s="50"/>
      <c r="L15" s="50"/>
      <c r="M15" s="50"/>
      <c r="N15" s="67"/>
      <c r="O15" s="66"/>
      <c r="P15" s="66"/>
      <c r="Q15" s="66"/>
      <c r="R15" s="66"/>
      <c r="S15" s="73"/>
      <c r="T15" s="72"/>
      <c r="U15" s="72"/>
      <c r="V15" s="72"/>
      <c r="W15" s="72"/>
      <c r="X15" s="79"/>
      <c r="Y15" s="78"/>
      <c r="Z15" s="78"/>
      <c r="AA15" s="78"/>
      <c r="AB15" s="78"/>
      <c r="AC15" s="85"/>
      <c r="AD15" s="84"/>
      <c r="AE15" s="84"/>
      <c r="AF15" s="84"/>
      <c r="AG15" s="84"/>
      <c r="AH15" s="91"/>
      <c r="AI15" s="90"/>
      <c r="AJ15" s="90"/>
      <c r="AK15" s="90"/>
      <c r="AL15" s="90"/>
      <c r="AM15" s="97"/>
      <c r="AN15" s="96"/>
      <c r="AO15" s="96"/>
      <c r="AP15" s="96"/>
      <c r="AQ15" s="96"/>
      <c r="AR15" s="105"/>
      <c r="AS15" s="104"/>
      <c r="AT15" s="104"/>
      <c r="AU15" s="109"/>
      <c r="AV15" s="104"/>
      <c r="AW15" s="114"/>
      <c r="AX15" s="113"/>
      <c r="AY15" s="113"/>
      <c r="AZ15" s="113"/>
      <c r="BA15" s="113"/>
      <c r="BB15" s="121"/>
      <c r="BC15" s="120"/>
      <c r="BD15" s="120"/>
      <c r="BE15" s="120"/>
      <c r="BF15" s="120"/>
      <c r="BG15" s="5"/>
      <c r="BH15" s="5"/>
      <c r="BI15" s="5"/>
      <c r="BJ15" s="5"/>
      <c r="BK15" s="5"/>
      <c r="BL15" s="5"/>
      <c r="BM15" s="5"/>
      <c r="BN15" s="5"/>
      <c r="BO15" s="10"/>
      <c r="BP15" s="10"/>
      <c r="BQ15" s="5"/>
      <c r="BR15" s="5"/>
      <c r="BS15" s="5"/>
      <c r="BT15" s="5"/>
      <c r="BU15" s="5"/>
      <c r="BV15" s="128"/>
      <c r="BW15" s="127"/>
      <c r="BX15" s="127"/>
      <c r="BY15" s="132"/>
      <c r="BZ15" s="127"/>
      <c r="CA15" s="5"/>
      <c r="CB15" s="5"/>
      <c r="CC15" s="5"/>
      <c r="CD15" s="5"/>
      <c r="CE15" s="5"/>
    </row>
    <row r="16" spans="1:83" x14ac:dyDescent="0.25">
      <c r="A16" s="1">
        <v>9</v>
      </c>
      <c r="B16" s="2" t="s">
        <v>24</v>
      </c>
      <c r="C16" s="2" t="s">
        <v>25</v>
      </c>
      <c r="D16" s="50">
        <v>0</v>
      </c>
      <c r="E16" s="50">
        <v>0</v>
      </c>
      <c r="F16" s="50">
        <v>0</v>
      </c>
      <c r="G16" s="50">
        <v>1</v>
      </c>
      <c r="H16" s="52">
        <v>0</v>
      </c>
      <c r="I16" s="51">
        <v>0</v>
      </c>
      <c r="J16" s="50">
        <v>0</v>
      </c>
      <c r="K16" s="50">
        <v>0</v>
      </c>
      <c r="L16" s="50">
        <v>0</v>
      </c>
      <c r="M16" s="50">
        <v>1</v>
      </c>
      <c r="N16" s="67">
        <v>0</v>
      </c>
      <c r="O16" s="66">
        <v>0</v>
      </c>
      <c r="P16" s="66">
        <v>0</v>
      </c>
      <c r="Q16" s="66">
        <v>0</v>
      </c>
      <c r="R16" s="66">
        <v>0</v>
      </c>
      <c r="S16" s="73">
        <v>0</v>
      </c>
      <c r="T16" s="72">
        <v>0</v>
      </c>
      <c r="U16" s="72">
        <v>0</v>
      </c>
      <c r="V16" s="72">
        <v>0</v>
      </c>
      <c r="W16" s="72">
        <v>0</v>
      </c>
      <c r="X16" s="79">
        <v>0</v>
      </c>
      <c r="Y16" s="78">
        <v>0</v>
      </c>
      <c r="Z16" s="78">
        <v>0</v>
      </c>
      <c r="AA16" s="78">
        <v>0</v>
      </c>
      <c r="AB16" s="78">
        <v>0</v>
      </c>
      <c r="AC16" s="85">
        <v>1</v>
      </c>
      <c r="AD16" s="84">
        <v>1</v>
      </c>
      <c r="AE16" s="84">
        <v>1</v>
      </c>
      <c r="AF16" s="84">
        <v>0</v>
      </c>
      <c r="AG16" s="84">
        <v>1</v>
      </c>
      <c r="AH16" s="91">
        <v>0</v>
      </c>
      <c r="AI16" s="90">
        <v>0</v>
      </c>
      <c r="AJ16" s="90">
        <v>0</v>
      </c>
      <c r="AK16" s="90">
        <v>0</v>
      </c>
      <c r="AL16" s="90">
        <v>0</v>
      </c>
      <c r="AM16" s="97">
        <v>0</v>
      </c>
      <c r="AN16" s="96">
        <v>0</v>
      </c>
      <c r="AO16" s="96">
        <v>0</v>
      </c>
      <c r="AP16" s="96">
        <v>0</v>
      </c>
      <c r="AQ16" s="96">
        <v>0</v>
      </c>
      <c r="AR16" s="105">
        <v>0</v>
      </c>
      <c r="AS16" s="104">
        <v>0</v>
      </c>
      <c r="AT16" s="104">
        <v>0</v>
      </c>
      <c r="AU16" s="109">
        <v>0</v>
      </c>
      <c r="AV16" s="104">
        <v>0</v>
      </c>
      <c r="AW16" s="114">
        <v>0</v>
      </c>
      <c r="AX16" s="113">
        <v>0</v>
      </c>
      <c r="AY16" s="113">
        <v>0</v>
      </c>
      <c r="AZ16" s="113">
        <v>0</v>
      </c>
      <c r="BA16" s="113">
        <v>0</v>
      </c>
      <c r="BB16" s="121">
        <v>0</v>
      </c>
      <c r="BC16" s="120">
        <v>0</v>
      </c>
      <c r="BD16" s="120">
        <v>0</v>
      </c>
      <c r="BE16" s="120">
        <v>0</v>
      </c>
      <c r="BF16" s="120">
        <v>0</v>
      </c>
      <c r="BG16" s="5">
        <v>0</v>
      </c>
      <c r="BH16" s="5">
        <v>0</v>
      </c>
      <c r="BI16" s="5">
        <v>0</v>
      </c>
      <c r="BJ16" s="5">
        <v>0</v>
      </c>
      <c r="BK16" s="5">
        <v>0</v>
      </c>
      <c r="BL16" s="5">
        <v>0</v>
      </c>
      <c r="BM16" s="5">
        <v>0</v>
      </c>
      <c r="BN16" s="5">
        <v>0</v>
      </c>
      <c r="BO16" s="10">
        <v>0</v>
      </c>
      <c r="BP16" s="10">
        <v>0</v>
      </c>
      <c r="BQ16" s="5">
        <v>0</v>
      </c>
      <c r="BR16" s="5">
        <v>0</v>
      </c>
      <c r="BS16" s="5">
        <v>0</v>
      </c>
      <c r="BT16" s="5">
        <v>0</v>
      </c>
      <c r="BU16" s="5">
        <v>0</v>
      </c>
      <c r="BV16" s="128">
        <v>0</v>
      </c>
      <c r="BW16" s="127">
        <v>0</v>
      </c>
      <c r="BX16" s="127">
        <v>1</v>
      </c>
      <c r="BY16" s="132">
        <v>0</v>
      </c>
      <c r="BZ16" s="127">
        <v>1</v>
      </c>
      <c r="CA16" s="5">
        <v>0</v>
      </c>
      <c r="CB16" s="5">
        <v>0</v>
      </c>
      <c r="CC16" s="5">
        <v>0</v>
      </c>
      <c r="CD16" s="5">
        <v>0</v>
      </c>
      <c r="CE16" s="5">
        <v>0</v>
      </c>
    </row>
    <row r="17" spans="1:83" ht="18.75" x14ac:dyDescent="0.25">
      <c r="A17" s="167" t="s">
        <v>26</v>
      </c>
      <c r="B17" s="168"/>
      <c r="C17" s="169"/>
      <c r="D17" s="50"/>
      <c r="E17" s="50"/>
      <c r="F17" s="60"/>
      <c r="G17" s="60"/>
      <c r="H17" s="52"/>
      <c r="I17" s="51"/>
      <c r="J17" s="50"/>
      <c r="K17" s="60"/>
      <c r="L17" s="60"/>
      <c r="M17" s="50"/>
      <c r="N17" s="67"/>
      <c r="O17" s="66"/>
      <c r="P17" s="70"/>
      <c r="Q17" s="70"/>
      <c r="R17" s="66"/>
      <c r="S17" s="73"/>
      <c r="T17" s="72"/>
      <c r="U17" s="76"/>
      <c r="V17" s="76"/>
      <c r="W17" s="72"/>
      <c r="X17" s="79"/>
      <c r="Y17" s="78"/>
      <c r="Z17" s="82"/>
      <c r="AA17" s="82"/>
      <c r="AB17" s="78"/>
      <c r="AC17" s="85"/>
      <c r="AD17" s="84"/>
      <c r="AE17" s="88"/>
      <c r="AF17" s="88"/>
      <c r="AG17" s="84"/>
      <c r="AH17" s="91"/>
      <c r="AI17" s="90"/>
      <c r="AJ17" s="94"/>
      <c r="AK17" s="94"/>
      <c r="AL17" s="94"/>
      <c r="AM17" s="103"/>
      <c r="AN17" s="100"/>
      <c r="AO17" s="100"/>
      <c r="AP17" s="96"/>
      <c r="AQ17" s="100"/>
      <c r="AR17" s="112"/>
      <c r="AS17" s="108"/>
      <c r="AT17" s="108"/>
      <c r="AU17" s="109"/>
      <c r="AV17" s="104"/>
      <c r="AW17" s="119"/>
      <c r="AX17" s="117"/>
      <c r="AY17" s="117"/>
      <c r="AZ17" s="117"/>
      <c r="BA17" s="117"/>
      <c r="BB17" s="126"/>
      <c r="BC17" s="124"/>
      <c r="BD17" s="124"/>
      <c r="BE17" s="124"/>
      <c r="BF17" s="124"/>
      <c r="BG17" s="3"/>
      <c r="BH17" s="3"/>
      <c r="BI17" s="3"/>
      <c r="BJ17" s="5"/>
      <c r="BK17" s="5"/>
      <c r="BL17" s="3"/>
      <c r="BM17" s="3"/>
      <c r="BN17" s="3"/>
      <c r="BO17" s="10"/>
      <c r="BP17" s="10"/>
      <c r="BQ17" s="3"/>
      <c r="BR17" s="3"/>
      <c r="BS17" s="3"/>
      <c r="BT17" s="3"/>
      <c r="BU17" s="3"/>
      <c r="BV17" s="128"/>
      <c r="BW17" s="127"/>
      <c r="BX17" s="131"/>
      <c r="BY17" s="132"/>
      <c r="BZ17" s="127"/>
      <c r="CA17" s="3"/>
      <c r="CB17" s="3"/>
      <c r="CC17" s="3"/>
      <c r="CD17" s="3"/>
      <c r="CE17" s="3"/>
    </row>
    <row r="18" spans="1:83" x14ac:dyDescent="0.25">
      <c r="A18" s="179" t="s">
        <v>27</v>
      </c>
      <c r="B18" s="180"/>
      <c r="C18" s="181"/>
      <c r="D18" s="50"/>
      <c r="E18" s="50"/>
      <c r="F18" s="60"/>
      <c r="G18" s="60"/>
      <c r="H18" s="52"/>
      <c r="I18" s="51"/>
      <c r="J18" s="50"/>
      <c r="K18" s="60"/>
      <c r="L18" s="60"/>
      <c r="M18" s="50"/>
      <c r="N18" s="67"/>
      <c r="O18" s="66"/>
      <c r="P18" s="70"/>
      <c r="Q18" s="70"/>
      <c r="R18" s="66"/>
      <c r="S18" s="73"/>
      <c r="T18" s="72"/>
      <c r="U18" s="76"/>
      <c r="V18" s="76"/>
      <c r="W18" s="72"/>
      <c r="X18" s="79"/>
      <c r="Y18" s="78"/>
      <c r="Z18" s="82"/>
      <c r="AA18" s="82"/>
      <c r="AB18" s="78"/>
      <c r="AC18" s="85"/>
      <c r="AD18" s="84"/>
      <c r="AE18" s="88"/>
      <c r="AF18" s="88"/>
      <c r="AG18" s="84"/>
      <c r="AH18" s="91"/>
      <c r="AI18" s="90"/>
      <c r="AJ18" s="94"/>
      <c r="AK18" s="94"/>
      <c r="AL18" s="94"/>
      <c r="AM18" s="103"/>
      <c r="AN18" s="100"/>
      <c r="AO18" s="100"/>
      <c r="AP18" s="96"/>
      <c r="AQ18" s="100"/>
      <c r="AR18" s="112"/>
      <c r="AS18" s="108"/>
      <c r="AT18" s="108"/>
      <c r="AU18" s="109"/>
      <c r="AV18" s="104"/>
      <c r="AW18" s="119"/>
      <c r="AX18" s="117"/>
      <c r="AY18" s="117"/>
      <c r="AZ18" s="117"/>
      <c r="BA18" s="117"/>
      <c r="BB18" s="126"/>
      <c r="BC18" s="124"/>
      <c r="BD18" s="124"/>
      <c r="BE18" s="124"/>
      <c r="BF18" s="124"/>
      <c r="BG18" s="3"/>
      <c r="BH18" s="3"/>
      <c r="BI18" s="3"/>
      <c r="BJ18" s="5"/>
      <c r="BK18" s="5"/>
      <c r="BL18" s="3"/>
      <c r="BM18" s="3"/>
      <c r="BN18" s="3"/>
      <c r="BO18" s="10"/>
      <c r="BP18" s="10"/>
      <c r="BQ18" s="3"/>
      <c r="BR18" s="3"/>
      <c r="BS18" s="3"/>
      <c r="BT18" s="3"/>
      <c r="BU18" s="3"/>
      <c r="BV18" s="128"/>
      <c r="BW18" s="127"/>
      <c r="BX18" s="131"/>
      <c r="BY18" s="132"/>
      <c r="BZ18" s="127"/>
      <c r="CA18" s="3"/>
      <c r="CB18" s="3"/>
      <c r="CC18" s="3"/>
      <c r="CD18" s="3"/>
      <c r="CE18" s="3"/>
    </row>
    <row r="19" spans="1:83" x14ac:dyDescent="0.25">
      <c r="A19" s="1">
        <v>10</v>
      </c>
      <c r="B19" s="2" t="s">
        <v>28</v>
      </c>
      <c r="C19" s="2" t="s">
        <v>29</v>
      </c>
      <c r="D19" s="50">
        <v>0</v>
      </c>
      <c r="E19" s="50">
        <v>0</v>
      </c>
      <c r="F19" s="50">
        <v>1</v>
      </c>
      <c r="G19" s="50">
        <v>0</v>
      </c>
      <c r="H19" s="52">
        <v>0</v>
      </c>
      <c r="I19" s="51">
        <v>0</v>
      </c>
      <c r="J19" s="50">
        <v>0</v>
      </c>
      <c r="K19" s="50">
        <v>0</v>
      </c>
      <c r="L19" s="50">
        <v>1</v>
      </c>
      <c r="M19" s="50">
        <v>0</v>
      </c>
      <c r="N19" s="67">
        <v>0</v>
      </c>
      <c r="O19" s="66">
        <v>0</v>
      </c>
      <c r="P19" s="66">
        <v>0</v>
      </c>
      <c r="Q19" s="66">
        <v>0</v>
      </c>
      <c r="R19" s="66">
        <v>0</v>
      </c>
      <c r="S19" s="73">
        <v>0</v>
      </c>
      <c r="T19" s="72">
        <v>0</v>
      </c>
      <c r="U19" s="72">
        <v>0</v>
      </c>
      <c r="V19" s="72">
        <v>0</v>
      </c>
      <c r="W19" s="72">
        <v>0</v>
      </c>
      <c r="X19" s="79">
        <v>0</v>
      </c>
      <c r="Y19" s="78">
        <v>0</v>
      </c>
      <c r="Z19" s="78">
        <v>0</v>
      </c>
      <c r="AA19" s="78">
        <v>0</v>
      </c>
      <c r="AB19" s="78">
        <v>0</v>
      </c>
      <c r="AC19" s="85">
        <v>1</v>
      </c>
      <c r="AD19" s="84">
        <v>0</v>
      </c>
      <c r="AE19" s="84">
        <v>0</v>
      </c>
      <c r="AF19" s="84">
        <v>0</v>
      </c>
      <c r="AG19" s="84">
        <v>0</v>
      </c>
      <c r="AH19" s="91">
        <v>0</v>
      </c>
      <c r="AI19" s="90">
        <v>0</v>
      </c>
      <c r="AJ19" s="90">
        <v>0</v>
      </c>
      <c r="AK19" s="90">
        <v>0</v>
      </c>
      <c r="AL19" s="90">
        <v>0</v>
      </c>
      <c r="AM19" s="97">
        <v>0</v>
      </c>
      <c r="AN19" s="96">
        <v>0</v>
      </c>
      <c r="AO19" s="96">
        <v>0</v>
      </c>
      <c r="AP19" s="96">
        <v>0</v>
      </c>
      <c r="AQ19" s="96">
        <v>0</v>
      </c>
      <c r="AR19" s="105">
        <v>0</v>
      </c>
      <c r="AS19" s="104">
        <v>0</v>
      </c>
      <c r="AT19" s="104">
        <v>0</v>
      </c>
      <c r="AU19" s="109">
        <v>0</v>
      </c>
      <c r="AV19" s="104">
        <v>0</v>
      </c>
      <c r="AW19" s="114">
        <v>0</v>
      </c>
      <c r="AX19" s="113">
        <v>0</v>
      </c>
      <c r="AY19" s="113">
        <v>0</v>
      </c>
      <c r="AZ19" s="113">
        <v>0</v>
      </c>
      <c r="BA19" s="113">
        <v>0</v>
      </c>
      <c r="BB19" s="121">
        <v>0</v>
      </c>
      <c r="BC19" s="120">
        <v>0</v>
      </c>
      <c r="BD19" s="120">
        <v>0</v>
      </c>
      <c r="BE19" s="120">
        <v>0</v>
      </c>
      <c r="BF19" s="120">
        <v>0</v>
      </c>
      <c r="BG19" s="5">
        <v>0</v>
      </c>
      <c r="BH19" s="5">
        <v>0</v>
      </c>
      <c r="BI19" s="5">
        <v>0</v>
      </c>
      <c r="BJ19" s="5">
        <v>0</v>
      </c>
      <c r="BK19" s="5">
        <v>0</v>
      </c>
      <c r="BL19" s="5">
        <v>0</v>
      </c>
      <c r="BM19" s="5">
        <v>0</v>
      </c>
      <c r="BN19" s="5">
        <v>0</v>
      </c>
      <c r="BO19" s="10">
        <v>0</v>
      </c>
      <c r="BP19" s="10">
        <v>0</v>
      </c>
      <c r="BQ19" s="5">
        <v>0</v>
      </c>
      <c r="BR19" s="5">
        <v>0</v>
      </c>
      <c r="BS19" s="5">
        <v>0</v>
      </c>
      <c r="BT19" s="5">
        <v>0</v>
      </c>
      <c r="BU19" s="5">
        <v>0</v>
      </c>
      <c r="BV19" s="128">
        <v>0</v>
      </c>
      <c r="BW19" s="127">
        <v>0</v>
      </c>
      <c r="BX19" s="127">
        <v>0</v>
      </c>
      <c r="BY19" s="132">
        <v>0</v>
      </c>
      <c r="BZ19" s="127">
        <v>1</v>
      </c>
      <c r="CA19" s="5">
        <v>0</v>
      </c>
      <c r="CB19" s="5">
        <v>0</v>
      </c>
      <c r="CC19" s="5">
        <v>0</v>
      </c>
      <c r="CD19" s="5">
        <v>1</v>
      </c>
      <c r="CE19" s="5">
        <v>1</v>
      </c>
    </row>
    <row r="20" spans="1:83" x14ac:dyDescent="0.25">
      <c r="A20" s="1">
        <v>11</v>
      </c>
      <c r="B20" s="2" t="s">
        <v>30</v>
      </c>
      <c r="C20" s="2" t="s">
        <v>31</v>
      </c>
      <c r="D20" s="50">
        <v>0</v>
      </c>
      <c r="E20" s="50">
        <v>0</v>
      </c>
      <c r="F20" s="50">
        <v>0</v>
      </c>
      <c r="G20" s="50">
        <v>0</v>
      </c>
      <c r="H20" s="52">
        <v>0</v>
      </c>
      <c r="I20" s="51">
        <v>0</v>
      </c>
      <c r="J20" s="50">
        <v>0</v>
      </c>
      <c r="K20" s="50">
        <v>0</v>
      </c>
      <c r="L20" s="50">
        <v>1</v>
      </c>
      <c r="M20" s="50">
        <v>0</v>
      </c>
      <c r="N20" s="67">
        <v>0</v>
      </c>
      <c r="O20" s="66">
        <v>0</v>
      </c>
      <c r="P20" s="66">
        <v>0</v>
      </c>
      <c r="Q20" s="66">
        <v>0</v>
      </c>
      <c r="R20" s="66">
        <v>0</v>
      </c>
      <c r="S20" s="73">
        <v>0</v>
      </c>
      <c r="T20" s="72">
        <v>0</v>
      </c>
      <c r="U20" s="72">
        <v>0</v>
      </c>
      <c r="V20" s="72">
        <v>0</v>
      </c>
      <c r="W20" s="72">
        <v>0</v>
      </c>
      <c r="X20" s="79">
        <v>0</v>
      </c>
      <c r="Y20" s="78">
        <v>0</v>
      </c>
      <c r="Z20" s="78">
        <v>0</v>
      </c>
      <c r="AA20" s="78">
        <v>0</v>
      </c>
      <c r="AB20" s="78">
        <v>0</v>
      </c>
      <c r="AC20" s="85">
        <v>1</v>
      </c>
      <c r="AD20" s="84">
        <v>0</v>
      </c>
      <c r="AE20" s="84">
        <v>0</v>
      </c>
      <c r="AF20" s="84">
        <v>0</v>
      </c>
      <c r="AG20" s="84">
        <v>0</v>
      </c>
      <c r="AH20" s="91">
        <v>0</v>
      </c>
      <c r="AI20" s="90">
        <v>0</v>
      </c>
      <c r="AJ20" s="90">
        <v>0</v>
      </c>
      <c r="AK20" s="90">
        <v>0</v>
      </c>
      <c r="AL20" s="90">
        <v>0</v>
      </c>
      <c r="AM20" s="97">
        <v>0</v>
      </c>
      <c r="AN20" s="96">
        <v>0</v>
      </c>
      <c r="AO20" s="96">
        <v>0</v>
      </c>
      <c r="AP20" s="96">
        <v>0</v>
      </c>
      <c r="AQ20" s="96">
        <v>0</v>
      </c>
      <c r="AR20" s="105">
        <v>1</v>
      </c>
      <c r="AS20" s="104">
        <v>1</v>
      </c>
      <c r="AT20" s="104">
        <v>1</v>
      </c>
      <c r="AU20" s="109">
        <v>0</v>
      </c>
      <c r="AV20" s="104">
        <v>1</v>
      </c>
      <c r="AW20" s="114">
        <v>0</v>
      </c>
      <c r="AX20" s="113">
        <v>0</v>
      </c>
      <c r="AY20" s="113">
        <v>0</v>
      </c>
      <c r="AZ20" s="113">
        <v>0</v>
      </c>
      <c r="BA20" s="113">
        <v>0</v>
      </c>
      <c r="BB20" s="121">
        <v>0</v>
      </c>
      <c r="BC20" s="120">
        <v>0</v>
      </c>
      <c r="BD20" s="120">
        <v>0</v>
      </c>
      <c r="BE20" s="120">
        <v>0</v>
      </c>
      <c r="BF20" s="120">
        <v>0</v>
      </c>
      <c r="BG20" s="5">
        <v>0</v>
      </c>
      <c r="BH20" s="5">
        <v>0</v>
      </c>
      <c r="BI20" s="5">
        <v>0</v>
      </c>
      <c r="BJ20" s="5">
        <v>0</v>
      </c>
      <c r="BK20" s="5">
        <v>0</v>
      </c>
      <c r="BL20" s="5">
        <v>1</v>
      </c>
      <c r="BM20" s="5">
        <v>1</v>
      </c>
      <c r="BN20" s="5">
        <v>1</v>
      </c>
      <c r="BO20" s="10">
        <v>0</v>
      </c>
      <c r="BP20" s="10">
        <v>0</v>
      </c>
      <c r="BQ20" s="5">
        <v>1</v>
      </c>
      <c r="BR20" s="5">
        <v>1</v>
      </c>
      <c r="BS20" s="5">
        <v>0</v>
      </c>
      <c r="BT20" s="5">
        <v>0</v>
      </c>
      <c r="BU20" s="5">
        <v>0</v>
      </c>
      <c r="BV20" s="128">
        <v>0</v>
      </c>
      <c r="BW20" s="127">
        <v>1</v>
      </c>
      <c r="BX20" s="127">
        <v>0</v>
      </c>
      <c r="BY20" s="132">
        <v>0</v>
      </c>
      <c r="BZ20" s="127">
        <v>0</v>
      </c>
      <c r="CA20" s="5">
        <v>0</v>
      </c>
      <c r="CB20" s="5">
        <v>1</v>
      </c>
      <c r="CC20" s="5">
        <v>1</v>
      </c>
      <c r="CD20" s="5">
        <v>1</v>
      </c>
      <c r="CE20" s="5">
        <v>1</v>
      </c>
    </row>
    <row r="21" spans="1:83" x14ac:dyDescent="0.25">
      <c r="A21" s="164" t="s">
        <v>32</v>
      </c>
      <c r="B21" s="165"/>
      <c r="C21" s="166"/>
      <c r="D21" s="50"/>
      <c r="E21" s="50"/>
      <c r="F21" s="50"/>
      <c r="G21" s="50"/>
      <c r="H21" s="52"/>
      <c r="I21" s="51"/>
      <c r="J21" s="50"/>
      <c r="K21" s="50"/>
      <c r="L21" s="50"/>
      <c r="M21" s="50"/>
      <c r="N21" s="67"/>
      <c r="O21" s="66"/>
      <c r="P21" s="66"/>
      <c r="Q21" s="66"/>
      <c r="R21" s="66"/>
      <c r="S21" s="73"/>
      <c r="T21" s="72"/>
      <c r="U21" s="72"/>
      <c r="V21" s="72"/>
      <c r="W21" s="72"/>
      <c r="X21" s="79"/>
      <c r="Y21" s="78"/>
      <c r="Z21" s="78"/>
      <c r="AA21" s="78"/>
      <c r="AB21" s="78"/>
      <c r="AC21" s="85"/>
      <c r="AD21" s="84"/>
      <c r="AE21" s="84"/>
      <c r="AF21" s="84"/>
      <c r="AG21" s="84"/>
      <c r="AH21" s="91"/>
      <c r="AI21" s="90"/>
      <c r="AJ21" s="90"/>
      <c r="AK21" s="90"/>
      <c r="AL21" s="90"/>
      <c r="AM21" s="97"/>
      <c r="AN21" s="96"/>
      <c r="AO21" s="96"/>
      <c r="AP21" s="96"/>
      <c r="AQ21" s="96"/>
      <c r="AR21" s="105"/>
      <c r="AS21" s="104"/>
      <c r="AT21" s="104"/>
      <c r="AU21" s="109"/>
      <c r="AV21" s="104"/>
      <c r="AW21" s="114"/>
      <c r="AX21" s="113"/>
      <c r="AY21" s="113"/>
      <c r="AZ21" s="113"/>
      <c r="BA21" s="113"/>
      <c r="BB21" s="121"/>
      <c r="BC21" s="120"/>
      <c r="BD21" s="120"/>
      <c r="BE21" s="120"/>
      <c r="BF21" s="120"/>
      <c r="BG21" s="5"/>
      <c r="BH21" s="5"/>
      <c r="BI21" s="5"/>
      <c r="BJ21" s="5"/>
      <c r="BK21" s="5"/>
      <c r="BL21" s="5"/>
      <c r="BM21" s="5"/>
      <c r="BN21" s="5"/>
      <c r="BO21" s="10"/>
      <c r="BP21" s="10"/>
      <c r="BQ21" s="5"/>
      <c r="BR21" s="5"/>
      <c r="BS21" s="5"/>
      <c r="BT21" s="5"/>
      <c r="BU21" s="5"/>
      <c r="BV21" s="128"/>
      <c r="BW21" s="127"/>
      <c r="BX21" s="127"/>
      <c r="BY21" s="132"/>
      <c r="BZ21" s="127"/>
      <c r="CA21" s="5"/>
      <c r="CB21" s="5"/>
      <c r="CC21" s="5"/>
      <c r="CD21" s="5"/>
      <c r="CE21" s="5"/>
    </row>
    <row r="22" spans="1:83" x14ac:dyDescent="0.25">
      <c r="A22" s="1">
        <v>12</v>
      </c>
      <c r="B22" s="2" t="s">
        <v>33</v>
      </c>
      <c r="C22" s="4" t="s">
        <v>34</v>
      </c>
      <c r="D22" s="50">
        <v>0</v>
      </c>
      <c r="E22" s="50">
        <v>0</v>
      </c>
      <c r="F22" s="50">
        <v>0</v>
      </c>
      <c r="G22" s="50">
        <v>0</v>
      </c>
      <c r="H22" s="52">
        <v>0</v>
      </c>
      <c r="I22" s="51">
        <v>0</v>
      </c>
      <c r="J22" s="50">
        <v>0</v>
      </c>
      <c r="K22" s="50">
        <v>0</v>
      </c>
      <c r="L22" s="50">
        <v>1</v>
      </c>
      <c r="M22" s="50">
        <v>1</v>
      </c>
      <c r="N22" s="67">
        <v>0</v>
      </c>
      <c r="O22" s="66">
        <v>0</v>
      </c>
      <c r="P22" s="66">
        <v>0</v>
      </c>
      <c r="Q22" s="66">
        <v>0</v>
      </c>
      <c r="R22" s="66">
        <v>0</v>
      </c>
      <c r="S22" s="73">
        <v>0</v>
      </c>
      <c r="T22" s="72">
        <v>0</v>
      </c>
      <c r="U22" s="72">
        <v>0</v>
      </c>
      <c r="V22" s="72">
        <v>0</v>
      </c>
      <c r="W22" s="72">
        <v>1</v>
      </c>
      <c r="X22" s="79">
        <v>0</v>
      </c>
      <c r="Y22" s="78">
        <v>0</v>
      </c>
      <c r="Z22" s="78">
        <v>0</v>
      </c>
      <c r="AA22" s="78">
        <v>0</v>
      </c>
      <c r="AB22" s="78">
        <v>0</v>
      </c>
      <c r="AC22" s="85">
        <v>0</v>
      </c>
      <c r="AD22" s="84">
        <v>0</v>
      </c>
      <c r="AE22" s="84">
        <v>0</v>
      </c>
      <c r="AF22" s="84">
        <v>1</v>
      </c>
      <c r="AG22" s="84">
        <v>1</v>
      </c>
      <c r="AH22" s="91">
        <v>0</v>
      </c>
      <c r="AI22" s="90">
        <v>0</v>
      </c>
      <c r="AJ22" s="90">
        <v>0</v>
      </c>
      <c r="AK22" s="90">
        <v>0</v>
      </c>
      <c r="AL22" s="90">
        <v>0</v>
      </c>
      <c r="AM22" s="97">
        <v>0</v>
      </c>
      <c r="AN22" s="96">
        <v>0</v>
      </c>
      <c r="AO22" s="96">
        <v>0</v>
      </c>
      <c r="AP22" s="96">
        <v>0</v>
      </c>
      <c r="AQ22" s="96">
        <v>0</v>
      </c>
      <c r="AR22" s="105">
        <v>1</v>
      </c>
      <c r="AS22" s="104">
        <v>1</v>
      </c>
      <c r="AT22" s="104">
        <v>1</v>
      </c>
      <c r="AU22" s="109">
        <v>0</v>
      </c>
      <c r="AV22" s="104">
        <v>0</v>
      </c>
      <c r="AW22" s="114">
        <v>0</v>
      </c>
      <c r="AX22" s="113">
        <v>1</v>
      </c>
      <c r="AY22" s="113">
        <v>1</v>
      </c>
      <c r="AZ22" s="113">
        <v>1</v>
      </c>
      <c r="BA22" s="113">
        <v>1</v>
      </c>
      <c r="BB22" s="121">
        <v>1</v>
      </c>
      <c r="BC22" s="120">
        <v>1</v>
      </c>
      <c r="BD22" s="120">
        <v>1</v>
      </c>
      <c r="BE22" s="120">
        <v>0</v>
      </c>
      <c r="BF22" s="120">
        <v>0</v>
      </c>
      <c r="BG22" s="5">
        <v>1</v>
      </c>
      <c r="BH22" s="5">
        <v>1</v>
      </c>
      <c r="BI22" s="5">
        <v>1</v>
      </c>
      <c r="BJ22" s="5">
        <v>0</v>
      </c>
      <c r="BK22" s="5">
        <v>0</v>
      </c>
      <c r="BL22" s="5">
        <v>1</v>
      </c>
      <c r="BM22" s="5">
        <v>1</v>
      </c>
      <c r="BN22" s="5">
        <v>1</v>
      </c>
      <c r="BO22" s="10">
        <v>0</v>
      </c>
      <c r="BP22" s="10">
        <v>0</v>
      </c>
      <c r="BQ22" s="5">
        <v>0</v>
      </c>
      <c r="BR22" s="5">
        <v>0</v>
      </c>
      <c r="BS22" s="5">
        <v>0</v>
      </c>
      <c r="BT22" s="5">
        <v>1</v>
      </c>
      <c r="BU22" s="5">
        <v>1</v>
      </c>
      <c r="BV22" s="128">
        <v>0</v>
      </c>
      <c r="BW22" s="127">
        <v>0</v>
      </c>
      <c r="BX22" s="127">
        <v>0</v>
      </c>
      <c r="BY22" s="132">
        <v>0</v>
      </c>
      <c r="BZ22" s="127">
        <v>0</v>
      </c>
      <c r="CA22" s="5">
        <v>1</v>
      </c>
      <c r="CB22" s="5">
        <v>1</v>
      </c>
      <c r="CC22" s="5">
        <v>1</v>
      </c>
      <c r="CD22" s="5">
        <v>1</v>
      </c>
      <c r="CE22" s="5">
        <v>1</v>
      </c>
    </row>
    <row r="23" spans="1:83" x14ac:dyDescent="0.25">
      <c r="A23" s="1">
        <v>13</v>
      </c>
      <c r="B23" s="2" t="s">
        <v>35</v>
      </c>
      <c r="C23" s="4" t="s">
        <v>36</v>
      </c>
      <c r="D23" s="50">
        <v>0</v>
      </c>
      <c r="E23" s="50">
        <v>0</v>
      </c>
      <c r="F23" s="50">
        <v>1</v>
      </c>
      <c r="G23" s="50">
        <v>1</v>
      </c>
      <c r="H23" s="52">
        <v>1</v>
      </c>
      <c r="I23" s="51">
        <v>1</v>
      </c>
      <c r="J23" s="50">
        <v>1</v>
      </c>
      <c r="K23" s="50">
        <v>1</v>
      </c>
      <c r="L23" s="50">
        <v>1</v>
      </c>
      <c r="M23" s="50">
        <v>1</v>
      </c>
      <c r="N23" s="67">
        <v>0</v>
      </c>
      <c r="O23" s="66">
        <v>0</v>
      </c>
      <c r="P23" s="66">
        <v>0</v>
      </c>
      <c r="Q23" s="66">
        <v>0</v>
      </c>
      <c r="R23" s="66">
        <v>0</v>
      </c>
      <c r="S23" s="73">
        <v>0</v>
      </c>
      <c r="T23" s="72">
        <v>0</v>
      </c>
      <c r="U23" s="72">
        <v>0</v>
      </c>
      <c r="V23" s="72">
        <v>1</v>
      </c>
      <c r="W23" s="72">
        <v>0</v>
      </c>
      <c r="X23" s="79">
        <v>0</v>
      </c>
      <c r="Y23" s="78">
        <v>0</v>
      </c>
      <c r="Z23" s="78">
        <v>0</v>
      </c>
      <c r="AA23" s="78">
        <v>0</v>
      </c>
      <c r="AB23" s="78">
        <v>0</v>
      </c>
      <c r="AC23" s="85">
        <v>1</v>
      </c>
      <c r="AD23" s="84">
        <v>1</v>
      </c>
      <c r="AE23" s="84">
        <v>1</v>
      </c>
      <c r="AF23" s="84">
        <v>1</v>
      </c>
      <c r="AG23" s="84">
        <v>1</v>
      </c>
      <c r="AH23" s="91">
        <v>0</v>
      </c>
      <c r="AI23" s="90">
        <v>0</v>
      </c>
      <c r="AJ23" s="90">
        <v>0</v>
      </c>
      <c r="AK23" s="90">
        <v>0</v>
      </c>
      <c r="AL23" s="90">
        <v>0</v>
      </c>
      <c r="AM23" s="97">
        <v>0</v>
      </c>
      <c r="AN23" s="96">
        <v>0</v>
      </c>
      <c r="AO23" s="96">
        <v>0</v>
      </c>
      <c r="AP23" s="96">
        <v>0</v>
      </c>
      <c r="AQ23" s="96">
        <v>0</v>
      </c>
      <c r="AR23" s="105">
        <v>0</v>
      </c>
      <c r="AS23" s="104">
        <v>0</v>
      </c>
      <c r="AT23" s="104">
        <v>0</v>
      </c>
      <c r="AU23" s="109">
        <v>0</v>
      </c>
      <c r="AV23" s="104">
        <v>0</v>
      </c>
      <c r="AW23" s="114">
        <v>0</v>
      </c>
      <c r="AX23" s="113">
        <v>0</v>
      </c>
      <c r="AY23" s="113">
        <v>0</v>
      </c>
      <c r="AZ23" s="113">
        <v>0</v>
      </c>
      <c r="BA23" s="113">
        <v>0</v>
      </c>
      <c r="BB23" s="121">
        <v>0</v>
      </c>
      <c r="BC23" s="120">
        <v>0</v>
      </c>
      <c r="BD23" s="120">
        <v>0</v>
      </c>
      <c r="BE23" s="120">
        <v>0</v>
      </c>
      <c r="BF23" s="120">
        <v>0</v>
      </c>
      <c r="BG23" s="5">
        <v>0</v>
      </c>
      <c r="BH23" s="5">
        <v>0</v>
      </c>
      <c r="BI23" s="5">
        <v>0</v>
      </c>
      <c r="BJ23" s="5">
        <v>0</v>
      </c>
      <c r="BK23" s="5">
        <v>0</v>
      </c>
      <c r="BL23" s="5">
        <v>0</v>
      </c>
      <c r="BM23" s="5">
        <v>0</v>
      </c>
      <c r="BN23" s="5">
        <v>0</v>
      </c>
      <c r="BO23" s="10">
        <v>0</v>
      </c>
      <c r="BP23" s="10">
        <v>0</v>
      </c>
      <c r="BQ23" s="5">
        <v>0</v>
      </c>
      <c r="BR23" s="5">
        <v>0</v>
      </c>
      <c r="BS23" s="5">
        <v>0</v>
      </c>
      <c r="BT23" s="5">
        <v>0</v>
      </c>
      <c r="BU23" s="5">
        <v>0</v>
      </c>
      <c r="BV23" s="128">
        <v>0</v>
      </c>
      <c r="BW23" s="127">
        <v>0</v>
      </c>
      <c r="BX23" s="127">
        <v>0</v>
      </c>
      <c r="BY23" s="132">
        <v>0</v>
      </c>
      <c r="BZ23" s="127">
        <v>0</v>
      </c>
      <c r="CA23" s="5">
        <v>1</v>
      </c>
      <c r="CB23" s="5">
        <v>1</v>
      </c>
      <c r="CC23" s="5">
        <v>1</v>
      </c>
      <c r="CD23" s="5">
        <v>1</v>
      </c>
      <c r="CE23" s="5">
        <v>1</v>
      </c>
    </row>
    <row r="24" spans="1:83" x14ac:dyDescent="0.25">
      <c r="A24" s="1">
        <v>14</v>
      </c>
      <c r="B24" s="2" t="s">
        <v>37</v>
      </c>
      <c r="C24" s="3" t="s">
        <v>38</v>
      </c>
      <c r="D24" s="50">
        <v>0</v>
      </c>
      <c r="E24" s="50">
        <v>0</v>
      </c>
      <c r="F24" s="50">
        <v>0</v>
      </c>
      <c r="G24" s="50">
        <v>0</v>
      </c>
      <c r="H24" s="52">
        <v>0</v>
      </c>
      <c r="I24" s="51">
        <v>0</v>
      </c>
      <c r="J24" s="50">
        <v>0</v>
      </c>
      <c r="K24" s="59">
        <v>1</v>
      </c>
      <c r="L24" s="59">
        <v>1</v>
      </c>
      <c r="M24" s="59">
        <v>1</v>
      </c>
      <c r="N24" s="67">
        <v>0</v>
      </c>
      <c r="O24" s="66">
        <v>0</v>
      </c>
      <c r="P24" s="66">
        <v>1</v>
      </c>
      <c r="Q24" s="66">
        <v>1</v>
      </c>
      <c r="R24" s="66">
        <v>1</v>
      </c>
      <c r="S24" s="73">
        <v>0</v>
      </c>
      <c r="T24" s="72">
        <v>0</v>
      </c>
      <c r="U24" s="72">
        <v>0</v>
      </c>
      <c r="V24" s="72">
        <v>0</v>
      </c>
      <c r="W24" s="72">
        <v>0</v>
      </c>
      <c r="X24" s="79">
        <v>1</v>
      </c>
      <c r="Y24" s="78">
        <v>1</v>
      </c>
      <c r="Z24" s="78">
        <v>1</v>
      </c>
      <c r="AA24" s="78">
        <v>1</v>
      </c>
      <c r="AB24" s="78">
        <v>1</v>
      </c>
      <c r="AC24" s="85">
        <v>1</v>
      </c>
      <c r="AD24" s="84">
        <v>1</v>
      </c>
      <c r="AE24" s="84">
        <v>1</v>
      </c>
      <c r="AF24" s="84">
        <v>1</v>
      </c>
      <c r="AG24" s="84">
        <v>1</v>
      </c>
      <c r="AH24" s="91">
        <v>0</v>
      </c>
      <c r="AI24" s="90">
        <v>0</v>
      </c>
      <c r="AJ24" s="90">
        <v>0</v>
      </c>
      <c r="AK24" s="90">
        <v>0</v>
      </c>
      <c r="AL24" s="90">
        <v>0</v>
      </c>
      <c r="AM24" s="97">
        <v>0</v>
      </c>
      <c r="AN24" s="96">
        <v>0</v>
      </c>
      <c r="AO24" s="96">
        <v>0</v>
      </c>
      <c r="AP24" s="101">
        <v>1</v>
      </c>
      <c r="AQ24" s="96">
        <v>0</v>
      </c>
      <c r="AR24" s="105">
        <v>1</v>
      </c>
      <c r="AS24" s="104">
        <v>1</v>
      </c>
      <c r="AT24" s="104">
        <v>1</v>
      </c>
      <c r="AU24" s="109">
        <v>1</v>
      </c>
      <c r="AV24" s="104">
        <v>1</v>
      </c>
      <c r="AW24" s="114">
        <v>0</v>
      </c>
      <c r="AX24" s="113">
        <v>0</v>
      </c>
      <c r="AY24" s="113">
        <v>0</v>
      </c>
      <c r="AZ24" s="113">
        <v>0</v>
      </c>
      <c r="BA24" s="113">
        <v>0</v>
      </c>
      <c r="BB24" s="121">
        <v>1</v>
      </c>
      <c r="BC24" s="120">
        <v>1</v>
      </c>
      <c r="BD24" s="120">
        <v>1</v>
      </c>
      <c r="BE24" s="120">
        <v>1</v>
      </c>
      <c r="BF24" s="120">
        <v>1</v>
      </c>
      <c r="BG24" s="5">
        <v>0</v>
      </c>
      <c r="BH24" s="5">
        <v>0</v>
      </c>
      <c r="BI24" s="5">
        <v>0</v>
      </c>
      <c r="BJ24" s="5">
        <v>0</v>
      </c>
      <c r="BK24" s="5">
        <v>0</v>
      </c>
      <c r="BL24" s="5">
        <v>0</v>
      </c>
      <c r="BM24" s="5">
        <v>0</v>
      </c>
      <c r="BN24" s="5">
        <v>0</v>
      </c>
      <c r="BO24" s="10">
        <v>0</v>
      </c>
      <c r="BP24" s="10">
        <v>0</v>
      </c>
      <c r="BQ24" s="5">
        <v>0</v>
      </c>
      <c r="BR24" s="5">
        <v>0</v>
      </c>
      <c r="BS24" s="5">
        <v>0</v>
      </c>
      <c r="BT24" s="5">
        <v>1</v>
      </c>
      <c r="BU24" s="5">
        <v>1</v>
      </c>
      <c r="BV24" s="128">
        <v>0</v>
      </c>
      <c r="BW24" s="127">
        <v>0</v>
      </c>
      <c r="BX24" s="127">
        <v>0</v>
      </c>
      <c r="BY24" s="132">
        <v>0</v>
      </c>
      <c r="BZ24" s="127">
        <v>1</v>
      </c>
      <c r="CA24" s="5">
        <v>1</v>
      </c>
      <c r="CB24" s="5">
        <v>1</v>
      </c>
      <c r="CC24" s="5">
        <v>1</v>
      </c>
      <c r="CD24" s="5">
        <v>1</v>
      </c>
      <c r="CE24" s="5">
        <v>1</v>
      </c>
    </row>
    <row r="25" spans="1:83" x14ac:dyDescent="0.25">
      <c r="A25" s="1">
        <v>15</v>
      </c>
      <c r="B25" s="2" t="s">
        <v>39</v>
      </c>
      <c r="C25" s="2" t="s">
        <v>40</v>
      </c>
      <c r="D25" s="50">
        <v>0</v>
      </c>
      <c r="E25" s="50">
        <v>0</v>
      </c>
      <c r="F25" s="50">
        <v>0</v>
      </c>
      <c r="G25" s="50">
        <v>0</v>
      </c>
      <c r="H25" s="52">
        <v>0</v>
      </c>
      <c r="I25" s="51">
        <v>0</v>
      </c>
      <c r="J25" s="50">
        <v>0</v>
      </c>
      <c r="K25" s="50">
        <v>0</v>
      </c>
      <c r="L25" s="50">
        <v>1</v>
      </c>
      <c r="M25" s="50">
        <v>1</v>
      </c>
      <c r="N25" s="67">
        <v>0</v>
      </c>
      <c r="O25" s="66">
        <v>0</v>
      </c>
      <c r="P25" s="66">
        <v>1</v>
      </c>
      <c r="Q25" s="66">
        <v>1</v>
      </c>
      <c r="R25" s="66">
        <v>1</v>
      </c>
      <c r="S25" s="73">
        <v>0</v>
      </c>
      <c r="T25" s="72">
        <v>0</v>
      </c>
      <c r="U25" s="72">
        <v>1</v>
      </c>
      <c r="V25" s="72">
        <v>0</v>
      </c>
      <c r="W25" s="72">
        <v>0</v>
      </c>
      <c r="X25" s="79">
        <v>0</v>
      </c>
      <c r="Y25" s="78">
        <v>0</v>
      </c>
      <c r="Z25" s="78">
        <v>0</v>
      </c>
      <c r="AA25" s="78">
        <v>0</v>
      </c>
      <c r="AB25" s="78">
        <v>0</v>
      </c>
      <c r="AC25" s="85">
        <v>1</v>
      </c>
      <c r="AD25" s="84">
        <v>1</v>
      </c>
      <c r="AE25" s="84">
        <v>1</v>
      </c>
      <c r="AF25" s="84">
        <v>1</v>
      </c>
      <c r="AG25" s="84">
        <v>1</v>
      </c>
      <c r="AH25" s="91">
        <v>0</v>
      </c>
      <c r="AI25" s="90">
        <v>1</v>
      </c>
      <c r="AJ25" s="90">
        <v>1</v>
      </c>
      <c r="AK25" s="90">
        <v>1</v>
      </c>
      <c r="AL25" s="90">
        <v>1</v>
      </c>
      <c r="AM25" s="97">
        <v>0</v>
      </c>
      <c r="AN25" s="96">
        <v>0</v>
      </c>
      <c r="AO25" s="96">
        <v>0</v>
      </c>
      <c r="AP25" s="96">
        <v>0</v>
      </c>
      <c r="AQ25" s="96">
        <v>0</v>
      </c>
      <c r="AR25" s="105">
        <v>0</v>
      </c>
      <c r="AS25" s="104">
        <v>0</v>
      </c>
      <c r="AT25" s="104">
        <v>0</v>
      </c>
      <c r="AU25" s="109">
        <v>0</v>
      </c>
      <c r="AV25" s="104">
        <v>0</v>
      </c>
      <c r="AW25" s="114">
        <v>0</v>
      </c>
      <c r="AX25" s="113">
        <v>0</v>
      </c>
      <c r="AY25" s="113">
        <v>0</v>
      </c>
      <c r="AZ25" s="113">
        <v>1</v>
      </c>
      <c r="BA25" s="113">
        <v>1</v>
      </c>
      <c r="BB25" s="121">
        <v>0</v>
      </c>
      <c r="BC25" s="120">
        <v>0</v>
      </c>
      <c r="BD25" s="120">
        <v>0</v>
      </c>
      <c r="BE25" s="120">
        <v>1</v>
      </c>
      <c r="BF25" s="120">
        <v>1</v>
      </c>
      <c r="BG25" s="5">
        <v>0</v>
      </c>
      <c r="BH25" s="5">
        <v>0</v>
      </c>
      <c r="BI25" s="5">
        <v>0</v>
      </c>
      <c r="BJ25" s="5">
        <v>1</v>
      </c>
      <c r="BK25" s="5">
        <v>1</v>
      </c>
      <c r="BL25" s="5">
        <v>1</v>
      </c>
      <c r="BM25" s="5">
        <v>1</v>
      </c>
      <c r="BN25" s="5">
        <v>1</v>
      </c>
      <c r="BO25" s="10">
        <v>1</v>
      </c>
      <c r="BP25" s="10">
        <v>1</v>
      </c>
      <c r="BQ25" s="5">
        <v>0</v>
      </c>
      <c r="BR25" s="5">
        <v>0</v>
      </c>
      <c r="BS25" s="5">
        <v>0</v>
      </c>
      <c r="BT25" s="5">
        <v>0</v>
      </c>
      <c r="BU25" s="5">
        <v>0</v>
      </c>
      <c r="BV25" s="128">
        <v>0</v>
      </c>
      <c r="BW25" s="127">
        <v>0</v>
      </c>
      <c r="BX25" s="127">
        <v>0</v>
      </c>
      <c r="BY25" s="132">
        <v>0</v>
      </c>
      <c r="BZ25" s="127">
        <v>0</v>
      </c>
      <c r="CA25" s="5">
        <v>1</v>
      </c>
      <c r="CB25" s="5">
        <v>0</v>
      </c>
      <c r="CC25" s="5">
        <v>0</v>
      </c>
      <c r="CD25" s="5">
        <v>0</v>
      </c>
      <c r="CE25" s="5">
        <v>0</v>
      </c>
    </row>
    <row r="26" spans="1:83" x14ac:dyDescent="0.25">
      <c r="A26" s="1">
        <v>16</v>
      </c>
      <c r="B26" s="2" t="s">
        <v>41</v>
      </c>
      <c r="C26" s="2" t="s">
        <v>42</v>
      </c>
      <c r="D26" s="50">
        <v>0</v>
      </c>
      <c r="E26" s="50">
        <v>0</v>
      </c>
      <c r="F26" s="50">
        <v>0</v>
      </c>
      <c r="G26" s="50">
        <v>0</v>
      </c>
      <c r="H26" s="52">
        <v>0</v>
      </c>
      <c r="I26" s="51">
        <v>1</v>
      </c>
      <c r="J26" s="50">
        <v>1</v>
      </c>
      <c r="K26" s="50">
        <v>1</v>
      </c>
      <c r="L26" s="50">
        <v>1</v>
      </c>
      <c r="M26" s="50">
        <v>1</v>
      </c>
      <c r="N26" s="67">
        <v>0</v>
      </c>
      <c r="O26" s="66">
        <v>0</v>
      </c>
      <c r="P26" s="66">
        <v>0</v>
      </c>
      <c r="Q26" s="66">
        <v>0</v>
      </c>
      <c r="R26" s="66">
        <v>0</v>
      </c>
      <c r="S26" s="73">
        <v>0</v>
      </c>
      <c r="T26" s="72">
        <v>0</v>
      </c>
      <c r="U26" s="72">
        <v>0</v>
      </c>
      <c r="V26" s="72">
        <v>0</v>
      </c>
      <c r="W26" s="72">
        <v>0</v>
      </c>
      <c r="X26" s="79">
        <v>0</v>
      </c>
      <c r="Y26" s="78">
        <v>0</v>
      </c>
      <c r="Z26" s="78">
        <v>0</v>
      </c>
      <c r="AA26" s="78">
        <v>0</v>
      </c>
      <c r="AB26" s="78">
        <v>0</v>
      </c>
      <c r="AC26" s="85">
        <v>0</v>
      </c>
      <c r="AD26" s="84">
        <v>1</v>
      </c>
      <c r="AE26" s="84">
        <v>1</v>
      </c>
      <c r="AF26" s="84">
        <v>1</v>
      </c>
      <c r="AG26" s="84">
        <v>1</v>
      </c>
      <c r="AH26" s="91">
        <v>0</v>
      </c>
      <c r="AI26" s="90">
        <v>0</v>
      </c>
      <c r="AJ26" s="90">
        <v>0</v>
      </c>
      <c r="AK26" s="90">
        <v>0</v>
      </c>
      <c r="AL26" s="90">
        <v>0</v>
      </c>
      <c r="AM26" s="97">
        <v>1</v>
      </c>
      <c r="AN26" s="96">
        <v>1</v>
      </c>
      <c r="AO26" s="96">
        <v>0</v>
      </c>
      <c r="AP26" s="96">
        <v>0</v>
      </c>
      <c r="AQ26" s="96">
        <v>0</v>
      </c>
      <c r="AR26" s="105">
        <v>1</v>
      </c>
      <c r="AS26" s="104">
        <v>1</v>
      </c>
      <c r="AT26" s="104">
        <v>1</v>
      </c>
      <c r="AU26" s="109">
        <v>0</v>
      </c>
      <c r="AV26" s="104">
        <v>0</v>
      </c>
      <c r="AW26" s="114">
        <v>1</v>
      </c>
      <c r="AX26" s="113">
        <v>1</v>
      </c>
      <c r="AY26" s="113">
        <v>1</v>
      </c>
      <c r="AZ26" s="113">
        <v>1</v>
      </c>
      <c r="BA26" s="113">
        <v>0</v>
      </c>
      <c r="BB26" s="121">
        <v>0</v>
      </c>
      <c r="BC26" s="120">
        <v>0</v>
      </c>
      <c r="BD26" s="120">
        <v>0</v>
      </c>
      <c r="BE26" s="120">
        <v>0</v>
      </c>
      <c r="BF26" s="120">
        <v>0</v>
      </c>
      <c r="BG26" s="5">
        <v>1</v>
      </c>
      <c r="BH26" s="5">
        <v>1</v>
      </c>
      <c r="BI26" s="5">
        <v>1</v>
      </c>
      <c r="BJ26" s="5">
        <v>0</v>
      </c>
      <c r="BK26" s="5">
        <v>0</v>
      </c>
      <c r="BL26" s="5">
        <v>1</v>
      </c>
      <c r="BM26" s="5">
        <v>1</v>
      </c>
      <c r="BN26" s="5">
        <v>1</v>
      </c>
      <c r="BO26" s="10">
        <v>0</v>
      </c>
      <c r="BP26" s="10">
        <v>0</v>
      </c>
      <c r="BQ26" s="5">
        <v>0</v>
      </c>
      <c r="BR26" s="5">
        <v>0</v>
      </c>
      <c r="BS26" s="5">
        <v>0</v>
      </c>
      <c r="BT26" s="5">
        <v>1</v>
      </c>
      <c r="BU26" s="5">
        <v>1</v>
      </c>
      <c r="BV26" s="128">
        <v>0</v>
      </c>
      <c r="BW26" s="127">
        <v>0</v>
      </c>
      <c r="BX26" s="127">
        <v>0</v>
      </c>
      <c r="BY26" s="132">
        <v>0</v>
      </c>
      <c r="BZ26" s="127">
        <v>1</v>
      </c>
      <c r="CA26" s="5">
        <v>1</v>
      </c>
      <c r="CB26" s="5">
        <v>1</v>
      </c>
      <c r="CC26" s="5">
        <v>1</v>
      </c>
      <c r="CD26" s="5">
        <v>1</v>
      </c>
      <c r="CE26" s="5">
        <v>1</v>
      </c>
    </row>
    <row r="27" spans="1:83" x14ac:dyDescent="0.25">
      <c r="A27" s="173" t="s">
        <v>43</v>
      </c>
      <c r="B27" s="174"/>
      <c r="C27" s="175"/>
      <c r="D27" s="50"/>
      <c r="E27" s="50"/>
      <c r="F27" s="50"/>
      <c r="G27" s="50"/>
      <c r="H27" s="52"/>
      <c r="I27" s="51"/>
      <c r="J27" s="50"/>
      <c r="K27" s="50"/>
      <c r="L27" s="50"/>
      <c r="M27" s="50"/>
      <c r="N27" s="67"/>
      <c r="O27" s="66"/>
      <c r="P27" s="66"/>
      <c r="Q27" s="66"/>
      <c r="R27" s="66"/>
      <c r="S27" s="73"/>
      <c r="T27" s="72"/>
      <c r="U27" s="72"/>
      <c r="V27" s="72"/>
      <c r="W27" s="72"/>
      <c r="X27" s="79"/>
      <c r="Y27" s="78"/>
      <c r="Z27" s="78"/>
      <c r="AA27" s="78"/>
      <c r="AB27" s="78"/>
      <c r="AC27" s="85"/>
      <c r="AD27" s="84"/>
      <c r="AE27" s="84"/>
      <c r="AF27" s="84"/>
      <c r="AG27" s="84"/>
      <c r="AH27" s="91"/>
      <c r="AI27" s="90"/>
      <c r="AJ27" s="90"/>
      <c r="AK27" s="90"/>
      <c r="AL27" s="90"/>
      <c r="AM27" s="97"/>
      <c r="AN27" s="96"/>
      <c r="AO27" s="96"/>
      <c r="AP27" s="96"/>
      <c r="AQ27" s="96"/>
      <c r="AR27" s="105"/>
      <c r="AS27" s="104"/>
      <c r="AT27" s="104"/>
      <c r="AU27" s="109"/>
      <c r="AV27" s="104"/>
      <c r="AW27" s="114"/>
      <c r="AX27" s="113"/>
      <c r="AY27" s="113"/>
      <c r="AZ27" s="113"/>
      <c r="BA27" s="113"/>
      <c r="BB27" s="121"/>
      <c r="BC27" s="120"/>
      <c r="BD27" s="120"/>
      <c r="BE27" s="120"/>
      <c r="BF27" s="120"/>
      <c r="BG27" s="5"/>
      <c r="BH27" s="5"/>
      <c r="BI27" s="5"/>
      <c r="BJ27" s="5"/>
      <c r="BK27" s="5"/>
      <c r="BL27" s="5"/>
      <c r="BM27" s="5"/>
      <c r="BN27" s="5"/>
      <c r="BO27" s="10"/>
      <c r="BP27" s="10"/>
      <c r="BQ27" s="5"/>
      <c r="BR27" s="5"/>
      <c r="BS27" s="5"/>
      <c r="BT27" s="5"/>
      <c r="BU27" s="5"/>
      <c r="BV27" s="128"/>
      <c r="BW27" s="127"/>
      <c r="BX27" s="127"/>
      <c r="BY27" s="132"/>
      <c r="BZ27" s="127"/>
      <c r="CA27" s="5"/>
      <c r="CB27" s="5"/>
      <c r="CC27" s="5"/>
      <c r="CD27" s="5"/>
      <c r="CE27" s="5"/>
    </row>
    <row r="28" spans="1:83" x14ac:dyDescent="0.25">
      <c r="A28" s="1">
        <v>17</v>
      </c>
      <c r="B28" s="2" t="s">
        <v>44</v>
      </c>
      <c r="C28" s="2" t="s">
        <v>45</v>
      </c>
      <c r="D28" s="50">
        <v>0</v>
      </c>
      <c r="E28" s="50">
        <v>0</v>
      </c>
      <c r="F28" s="50">
        <v>1</v>
      </c>
      <c r="G28" s="50">
        <v>1</v>
      </c>
      <c r="H28" s="52">
        <v>0</v>
      </c>
      <c r="I28" s="51">
        <v>0</v>
      </c>
      <c r="J28" s="50">
        <v>0</v>
      </c>
      <c r="K28" s="50">
        <v>0</v>
      </c>
      <c r="L28" s="50">
        <v>1</v>
      </c>
      <c r="M28" s="50">
        <v>1</v>
      </c>
      <c r="N28" s="67">
        <v>0</v>
      </c>
      <c r="O28" s="66">
        <v>0</v>
      </c>
      <c r="P28" s="66">
        <v>0</v>
      </c>
      <c r="Q28" s="66">
        <v>0</v>
      </c>
      <c r="R28" s="66">
        <v>0</v>
      </c>
      <c r="S28" s="73">
        <v>0</v>
      </c>
      <c r="T28" s="72">
        <v>0</v>
      </c>
      <c r="U28" s="72">
        <v>0</v>
      </c>
      <c r="V28" s="72">
        <v>0</v>
      </c>
      <c r="W28" s="72">
        <v>1</v>
      </c>
      <c r="X28" s="79">
        <v>0</v>
      </c>
      <c r="Y28" s="78">
        <v>0</v>
      </c>
      <c r="Z28" s="78">
        <v>0</v>
      </c>
      <c r="AA28" s="78">
        <v>0</v>
      </c>
      <c r="AB28" s="78">
        <v>0</v>
      </c>
      <c r="AC28" s="85">
        <v>1</v>
      </c>
      <c r="AD28" s="84">
        <v>1</v>
      </c>
      <c r="AE28" s="84">
        <v>1</v>
      </c>
      <c r="AF28" s="84">
        <v>0</v>
      </c>
      <c r="AG28" s="84">
        <v>1</v>
      </c>
      <c r="AH28" s="91">
        <v>0</v>
      </c>
      <c r="AI28" s="90">
        <v>0</v>
      </c>
      <c r="AJ28" s="90">
        <v>0</v>
      </c>
      <c r="AK28" s="90">
        <v>0</v>
      </c>
      <c r="AL28" s="90">
        <v>0</v>
      </c>
      <c r="AM28" s="97">
        <v>1</v>
      </c>
      <c r="AN28" s="96">
        <v>1</v>
      </c>
      <c r="AO28" s="96">
        <v>0</v>
      </c>
      <c r="AP28" s="96">
        <v>1</v>
      </c>
      <c r="AQ28" s="96">
        <v>0</v>
      </c>
      <c r="AR28" s="105">
        <v>0</v>
      </c>
      <c r="AS28" s="104">
        <v>0</v>
      </c>
      <c r="AT28" s="104">
        <v>0</v>
      </c>
      <c r="AU28" s="109">
        <v>0</v>
      </c>
      <c r="AV28" s="104">
        <v>0</v>
      </c>
      <c r="AW28" s="114">
        <v>0</v>
      </c>
      <c r="AX28" s="113">
        <v>0</v>
      </c>
      <c r="AY28" s="113">
        <v>0</v>
      </c>
      <c r="AZ28" s="113">
        <v>1</v>
      </c>
      <c r="BA28" s="113">
        <v>1</v>
      </c>
      <c r="BB28" s="121">
        <v>0</v>
      </c>
      <c r="BC28" s="120">
        <v>0</v>
      </c>
      <c r="BD28" s="120">
        <v>0</v>
      </c>
      <c r="BE28" s="120">
        <v>1</v>
      </c>
      <c r="BF28" s="120">
        <v>1</v>
      </c>
      <c r="BG28" s="5">
        <v>1</v>
      </c>
      <c r="BH28" s="5">
        <v>1</v>
      </c>
      <c r="BI28" s="5">
        <v>1</v>
      </c>
      <c r="BJ28" s="5">
        <v>1</v>
      </c>
      <c r="BK28" s="5">
        <v>0</v>
      </c>
      <c r="BL28" s="5">
        <v>0</v>
      </c>
      <c r="BM28" s="5">
        <v>0</v>
      </c>
      <c r="BN28" s="5">
        <v>0</v>
      </c>
      <c r="BO28" s="10">
        <v>0</v>
      </c>
      <c r="BP28" s="10">
        <v>0</v>
      </c>
      <c r="BQ28" s="5">
        <v>0</v>
      </c>
      <c r="BR28" s="5">
        <v>0</v>
      </c>
      <c r="BS28" s="5">
        <v>0</v>
      </c>
      <c r="BT28" s="5">
        <v>1</v>
      </c>
      <c r="BU28" s="5">
        <v>1</v>
      </c>
      <c r="BV28" s="128">
        <v>0</v>
      </c>
      <c r="BW28" s="127">
        <v>0</v>
      </c>
      <c r="BX28" s="127">
        <v>0</v>
      </c>
      <c r="BY28" s="132">
        <v>0</v>
      </c>
      <c r="BZ28" s="127">
        <v>1</v>
      </c>
      <c r="CA28" s="5">
        <v>1</v>
      </c>
      <c r="CB28" s="5">
        <v>1</v>
      </c>
      <c r="CC28" s="5">
        <v>1</v>
      </c>
      <c r="CD28" s="5">
        <v>1</v>
      </c>
      <c r="CE28" s="5">
        <v>1</v>
      </c>
    </row>
    <row r="29" spans="1:83" x14ac:dyDescent="0.25">
      <c r="A29" s="1">
        <v>18</v>
      </c>
      <c r="B29" s="2" t="s">
        <v>46</v>
      </c>
      <c r="C29" s="2" t="s">
        <v>47</v>
      </c>
      <c r="D29" s="50">
        <v>0</v>
      </c>
      <c r="E29" s="50">
        <v>0</v>
      </c>
      <c r="F29" s="50">
        <v>0</v>
      </c>
      <c r="G29" s="50">
        <v>0</v>
      </c>
      <c r="H29" s="52">
        <v>1</v>
      </c>
      <c r="I29" s="51">
        <v>0</v>
      </c>
      <c r="J29" s="50">
        <v>0</v>
      </c>
      <c r="K29" s="50">
        <v>0</v>
      </c>
      <c r="L29" s="50">
        <v>1</v>
      </c>
      <c r="M29" s="50">
        <v>1</v>
      </c>
      <c r="N29" s="67">
        <v>0</v>
      </c>
      <c r="O29" s="66">
        <v>0</v>
      </c>
      <c r="P29" s="66">
        <v>0</v>
      </c>
      <c r="Q29" s="66">
        <v>0</v>
      </c>
      <c r="R29" s="66">
        <v>0</v>
      </c>
      <c r="S29" s="73">
        <v>0</v>
      </c>
      <c r="T29" s="72">
        <v>0</v>
      </c>
      <c r="U29" s="72">
        <v>0</v>
      </c>
      <c r="V29" s="72">
        <v>0</v>
      </c>
      <c r="W29" s="72">
        <v>1</v>
      </c>
      <c r="X29" s="79">
        <v>0</v>
      </c>
      <c r="Y29" s="78">
        <v>0</v>
      </c>
      <c r="Z29" s="78">
        <v>0</v>
      </c>
      <c r="AA29" s="78">
        <v>0</v>
      </c>
      <c r="AB29" s="78">
        <v>0</v>
      </c>
      <c r="AC29" s="85">
        <v>1</v>
      </c>
      <c r="AD29" s="84">
        <v>0</v>
      </c>
      <c r="AE29" s="84">
        <v>1</v>
      </c>
      <c r="AF29" s="84">
        <v>0</v>
      </c>
      <c r="AG29" s="84">
        <v>1</v>
      </c>
      <c r="AH29" s="91">
        <v>0</v>
      </c>
      <c r="AI29" s="90">
        <v>0</v>
      </c>
      <c r="AJ29" s="90">
        <v>0</v>
      </c>
      <c r="AK29" s="90">
        <v>0</v>
      </c>
      <c r="AL29" s="90">
        <v>0</v>
      </c>
      <c r="AM29" s="97">
        <v>0</v>
      </c>
      <c r="AN29" s="96">
        <v>0</v>
      </c>
      <c r="AO29" s="96">
        <v>0</v>
      </c>
      <c r="AP29" s="96">
        <v>0</v>
      </c>
      <c r="AQ29" s="96">
        <v>0</v>
      </c>
      <c r="AR29" s="105">
        <v>0</v>
      </c>
      <c r="AS29" s="104">
        <v>0</v>
      </c>
      <c r="AT29" s="104">
        <v>0</v>
      </c>
      <c r="AU29" s="109">
        <v>0</v>
      </c>
      <c r="AV29" s="104">
        <v>0</v>
      </c>
      <c r="AW29" s="114">
        <v>0</v>
      </c>
      <c r="AX29" s="113">
        <v>0</v>
      </c>
      <c r="AY29" s="113">
        <v>0</v>
      </c>
      <c r="AZ29" s="113">
        <v>0</v>
      </c>
      <c r="BA29" s="113">
        <v>0</v>
      </c>
      <c r="BB29" s="121">
        <v>0</v>
      </c>
      <c r="BC29" s="120">
        <v>0</v>
      </c>
      <c r="BD29" s="120">
        <v>0</v>
      </c>
      <c r="BE29" s="120">
        <v>0</v>
      </c>
      <c r="BF29" s="120">
        <v>0</v>
      </c>
      <c r="BG29" s="5">
        <v>0</v>
      </c>
      <c r="BH29" s="5">
        <v>0</v>
      </c>
      <c r="BI29" s="5">
        <v>0</v>
      </c>
      <c r="BJ29" s="8">
        <v>1</v>
      </c>
      <c r="BK29" s="5">
        <v>1</v>
      </c>
      <c r="BL29" s="5">
        <v>1</v>
      </c>
      <c r="BM29" s="5">
        <v>1</v>
      </c>
      <c r="BN29" s="5">
        <v>1</v>
      </c>
      <c r="BO29" s="10">
        <v>1</v>
      </c>
      <c r="BP29" s="10">
        <v>1</v>
      </c>
      <c r="BQ29" s="5">
        <v>0</v>
      </c>
      <c r="BR29" s="5">
        <v>0</v>
      </c>
      <c r="BS29" s="5">
        <v>0</v>
      </c>
      <c r="BT29" s="5">
        <v>0</v>
      </c>
      <c r="BU29" s="5">
        <v>0</v>
      </c>
      <c r="BV29" s="128">
        <v>0</v>
      </c>
      <c r="BW29" s="127">
        <v>0</v>
      </c>
      <c r="BX29" s="127">
        <v>0</v>
      </c>
      <c r="BY29" s="132">
        <v>1</v>
      </c>
      <c r="BZ29" s="127">
        <v>0</v>
      </c>
      <c r="CA29" s="5">
        <v>1</v>
      </c>
      <c r="CB29" s="5">
        <v>1</v>
      </c>
      <c r="CC29" s="5">
        <v>1</v>
      </c>
      <c r="CD29" s="5">
        <v>1</v>
      </c>
      <c r="CE29" s="5">
        <v>1</v>
      </c>
    </row>
    <row r="30" spans="1:83" x14ac:dyDescent="0.25">
      <c r="A30" s="1">
        <v>19</v>
      </c>
      <c r="B30" s="2" t="s">
        <v>48</v>
      </c>
      <c r="C30" s="2" t="s">
        <v>49</v>
      </c>
      <c r="D30" s="50">
        <v>0</v>
      </c>
      <c r="E30" s="50">
        <v>0</v>
      </c>
      <c r="F30" s="50">
        <v>0</v>
      </c>
      <c r="G30" s="50">
        <v>0</v>
      </c>
      <c r="H30" s="52">
        <v>0</v>
      </c>
      <c r="I30" s="51">
        <v>0</v>
      </c>
      <c r="J30" s="50">
        <v>0</v>
      </c>
      <c r="K30" s="50">
        <v>0</v>
      </c>
      <c r="L30" s="50">
        <v>0</v>
      </c>
      <c r="M30" s="50">
        <v>0</v>
      </c>
      <c r="N30" s="67">
        <v>0</v>
      </c>
      <c r="O30" s="66">
        <v>0</v>
      </c>
      <c r="P30" s="66">
        <v>0</v>
      </c>
      <c r="Q30" s="66">
        <v>0</v>
      </c>
      <c r="R30" s="66">
        <v>0</v>
      </c>
      <c r="S30" s="73">
        <v>0</v>
      </c>
      <c r="T30" s="72">
        <v>0</v>
      </c>
      <c r="U30" s="72">
        <v>0</v>
      </c>
      <c r="V30" s="72">
        <v>0</v>
      </c>
      <c r="W30" s="72">
        <v>0</v>
      </c>
      <c r="X30" s="79">
        <v>0</v>
      </c>
      <c r="Y30" s="78">
        <v>0</v>
      </c>
      <c r="Z30" s="78">
        <v>0</v>
      </c>
      <c r="AA30" s="78">
        <v>0</v>
      </c>
      <c r="AB30" s="78">
        <v>0</v>
      </c>
      <c r="AC30" s="85">
        <v>0</v>
      </c>
      <c r="AD30" s="84">
        <v>1</v>
      </c>
      <c r="AE30" s="84">
        <v>0</v>
      </c>
      <c r="AF30" s="84">
        <v>0</v>
      </c>
      <c r="AG30" s="84">
        <v>0</v>
      </c>
      <c r="AH30" s="91">
        <v>0</v>
      </c>
      <c r="AI30" s="90">
        <v>0</v>
      </c>
      <c r="AJ30" s="90">
        <v>0</v>
      </c>
      <c r="AK30" s="90">
        <v>0</v>
      </c>
      <c r="AL30" s="90">
        <v>0</v>
      </c>
      <c r="AM30" s="97">
        <v>0</v>
      </c>
      <c r="AN30" s="96">
        <v>0</v>
      </c>
      <c r="AO30" s="96">
        <v>0</v>
      </c>
      <c r="AP30" s="96">
        <v>0</v>
      </c>
      <c r="AQ30" s="96">
        <v>0</v>
      </c>
      <c r="AR30" s="105">
        <v>1</v>
      </c>
      <c r="AS30" s="104">
        <v>1</v>
      </c>
      <c r="AT30" s="104">
        <v>1</v>
      </c>
      <c r="AU30" s="109">
        <v>0</v>
      </c>
      <c r="AV30" s="104">
        <v>0</v>
      </c>
      <c r="AW30" s="114">
        <v>0</v>
      </c>
      <c r="AX30" s="113">
        <v>0</v>
      </c>
      <c r="AY30" s="113">
        <v>0</v>
      </c>
      <c r="AZ30" s="113">
        <v>0</v>
      </c>
      <c r="BA30" s="113">
        <v>1</v>
      </c>
      <c r="BB30" s="121">
        <v>0</v>
      </c>
      <c r="BC30" s="120">
        <v>0</v>
      </c>
      <c r="BD30" s="120">
        <v>0</v>
      </c>
      <c r="BE30" s="120">
        <v>0</v>
      </c>
      <c r="BF30" s="120">
        <v>0</v>
      </c>
      <c r="BG30" s="5">
        <v>0</v>
      </c>
      <c r="BH30" s="5">
        <v>0</v>
      </c>
      <c r="BI30" s="5">
        <v>0</v>
      </c>
      <c r="BJ30" s="5">
        <v>0</v>
      </c>
      <c r="BK30" s="5">
        <v>0</v>
      </c>
      <c r="BL30" s="5">
        <v>1</v>
      </c>
      <c r="BM30" s="5">
        <v>1</v>
      </c>
      <c r="BN30" s="5">
        <v>1</v>
      </c>
      <c r="BO30" s="10">
        <v>0</v>
      </c>
      <c r="BP30" s="10">
        <v>0</v>
      </c>
      <c r="BQ30" s="5">
        <v>0</v>
      </c>
      <c r="BR30" s="5">
        <v>0</v>
      </c>
      <c r="BS30" s="5">
        <v>0</v>
      </c>
      <c r="BT30" s="5">
        <v>0</v>
      </c>
      <c r="BU30" s="5">
        <v>0</v>
      </c>
      <c r="BV30" s="128">
        <v>0</v>
      </c>
      <c r="BW30" s="127">
        <v>0</v>
      </c>
      <c r="BX30" s="127">
        <v>0</v>
      </c>
      <c r="BY30" s="132">
        <v>0</v>
      </c>
      <c r="BZ30" s="127">
        <v>0</v>
      </c>
      <c r="CA30" s="5">
        <v>1</v>
      </c>
      <c r="CB30" s="5">
        <v>1</v>
      </c>
      <c r="CC30" s="5">
        <v>1</v>
      </c>
      <c r="CD30" s="5">
        <v>1</v>
      </c>
      <c r="CE30" s="5">
        <v>1</v>
      </c>
    </row>
    <row r="31" spans="1:83" x14ac:dyDescent="0.25">
      <c r="A31" s="176" t="s">
        <v>50</v>
      </c>
      <c r="B31" s="177"/>
      <c r="C31" s="178"/>
      <c r="D31" s="50"/>
      <c r="E31" s="50"/>
      <c r="F31" s="60"/>
      <c r="G31" s="60"/>
      <c r="H31" s="52"/>
      <c r="I31" s="51"/>
      <c r="J31" s="50"/>
      <c r="K31" s="60"/>
      <c r="L31" s="60"/>
      <c r="M31" s="50"/>
      <c r="N31" s="67"/>
      <c r="O31" s="66"/>
      <c r="P31" s="70"/>
      <c r="Q31" s="70"/>
      <c r="R31" s="66"/>
      <c r="S31" s="73"/>
      <c r="T31" s="72"/>
      <c r="U31" s="76"/>
      <c r="V31" s="76"/>
      <c r="W31" s="72"/>
      <c r="X31" s="79"/>
      <c r="Y31" s="78"/>
      <c r="Z31" s="82"/>
      <c r="AA31" s="82"/>
      <c r="AB31" s="78"/>
      <c r="AC31" s="85"/>
      <c r="AD31" s="84"/>
      <c r="AE31" s="88"/>
      <c r="AF31" s="88"/>
      <c r="AG31" s="84"/>
      <c r="AH31" s="91"/>
      <c r="AI31" s="90"/>
      <c r="AJ31" s="94"/>
      <c r="AK31" s="94"/>
      <c r="AL31" s="94"/>
      <c r="AM31" s="103"/>
      <c r="AN31" s="100"/>
      <c r="AO31" s="100"/>
      <c r="AP31" s="96"/>
      <c r="AQ31" s="100"/>
      <c r="AR31" s="112"/>
      <c r="AS31" s="108"/>
      <c r="AT31" s="108"/>
      <c r="AU31" s="109"/>
      <c r="AV31" s="104"/>
      <c r="AW31" s="119"/>
      <c r="AX31" s="117"/>
      <c r="AY31" s="117"/>
      <c r="AZ31" s="117"/>
      <c r="BA31" s="117"/>
      <c r="BB31" s="126"/>
      <c r="BC31" s="124"/>
      <c r="BD31" s="124"/>
      <c r="BE31" s="124"/>
      <c r="BF31" s="124"/>
      <c r="BG31" s="3"/>
      <c r="BH31" s="3"/>
      <c r="BI31" s="3"/>
      <c r="BJ31" s="5"/>
      <c r="BK31" s="5"/>
      <c r="BL31" s="3"/>
      <c r="BM31" s="3"/>
      <c r="BN31" s="3"/>
      <c r="BO31" s="10"/>
      <c r="BP31" s="10"/>
      <c r="BQ31" s="3"/>
      <c r="BR31" s="3"/>
      <c r="BS31" s="3"/>
      <c r="BT31" s="3"/>
      <c r="BU31" s="3"/>
      <c r="BV31" s="128"/>
      <c r="BW31" s="127"/>
      <c r="BX31" s="131"/>
      <c r="BY31" s="132"/>
      <c r="BZ31" s="127"/>
      <c r="CA31" s="3"/>
      <c r="CB31" s="3"/>
      <c r="CC31" s="3"/>
      <c r="CD31" s="3"/>
      <c r="CE31" s="3"/>
    </row>
    <row r="32" spans="1:83" x14ac:dyDescent="0.25">
      <c r="A32" s="1">
        <v>20</v>
      </c>
      <c r="B32" s="2" t="s">
        <v>51</v>
      </c>
      <c r="C32" s="2" t="s">
        <v>52</v>
      </c>
      <c r="D32" s="50">
        <v>0</v>
      </c>
      <c r="E32" s="50">
        <v>0</v>
      </c>
      <c r="F32" s="50">
        <v>0</v>
      </c>
      <c r="G32" s="50">
        <v>0</v>
      </c>
      <c r="H32" s="52">
        <v>1</v>
      </c>
      <c r="I32" s="51">
        <v>0</v>
      </c>
      <c r="J32" s="50">
        <v>0</v>
      </c>
      <c r="K32" s="50">
        <v>0</v>
      </c>
      <c r="L32" s="50">
        <v>1</v>
      </c>
      <c r="M32" s="50">
        <v>1</v>
      </c>
      <c r="N32" s="67">
        <v>0</v>
      </c>
      <c r="O32" s="66">
        <v>0</v>
      </c>
      <c r="P32" s="66">
        <v>0</v>
      </c>
      <c r="Q32" s="66">
        <v>0</v>
      </c>
      <c r="R32" s="66">
        <v>0</v>
      </c>
      <c r="S32" s="73">
        <v>0</v>
      </c>
      <c r="T32" s="72">
        <v>0</v>
      </c>
      <c r="U32" s="72">
        <v>0</v>
      </c>
      <c r="V32" s="72">
        <v>0</v>
      </c>
      <c r="W32" s="72">
        <v>0</v>
      </c>
      <c r="X32" s="79">
        <v>0</v>
      </c>
      <c r="Y32" s="78">
        <v>0</v>
      </c>
      <c r="Z32" s="78">
        <v>0</v>
      </c>
      <c r="AA32" s="78">
        <v>0</v>
      </c>
      <c r="AB32" s="78">
        <v>0</v>
      </c>
      <c r="AC32" s="85">
        <v>1</v>
      </c>
      <c r="AD32" s="84">
        <v>1</v>
      </c>
      <c r="AE32" s="84">
        <v>1</v>
      </c>
      <c r="AF32" s="84">
        <v>1</v>
      </c>
      <c r="AG32" s="84">
        <v>1</v>
      </c>
      <c r="AH32" s="91">
        <v>0</v>
      </c>
      <c r="AI32" s="90">
        <v>0</v>
      </c>
      <c r="AJ32" s="90">
        <v>0</v>
      </c>
      <c r="AK32" s="90">
        <v>0</v>
      </c>
      <c r="AL32" s="90">
        <v>0</v>
      </c>
      <c r="AM32" s="97">
        <v>0</v>
      </c>
      <c r="AN32" s="96">
        <v>0</v>
      </c>
      <c r="AO32" s="96">
        <v>0</v>
      </c>
      <c r="AP32" s="96">
        <v>0</v>
      </c>
      <c r="AQ32" s="96">
        <v>0</v>
      </c>
      <c r="AR32" s="105">
        <v>0</v>
      </c>
      <c r="AS32" s="104">
        <v>0</v>
      </c>
      <c r="AT32" s="104">
        <v>0</v>
      </c>
      <c r="AU32" s="109">
        <v>1</v>
      </c>
      <c r="AV32" s="104">
        <v>1</v>
      </c>
      <c r="AW32" s="114">
        <v>0</v>
      </c>
      <c r="AX32" s="113">
        <v>0</v>
      </c>
      <c r="AY32" s="113">
        <v>0</v>
      </c>
      <c r="AZ32" s="113">
        <v>1</v>
      </c>
      <c r="BA32" s="113">
        <v>1</v>
      </c>
      <c r="BB32" s="121">
        <v>0</v>
      </c>
      <c r="BC32" s="120">
        <v>0</v>
      </c>
      <c r="BD32" s="120">
        <v>0</v>
      </c>
      <c r="BE32" s="120">
        <v>1</v>
      </c>
      <c r="BF32" s="120">
        <v>1</v>
      </c>
      <c r="BG32" s="5">
        <v>0</v>
      </c>
      <c r="BH32" s="5">
        <v>0</v>
      </c>
      <c r="BI32" s="5">
        <v>0</v>
      </c>
      <c r="BJ32" s="5">
        <v>1</v>
      </c>
      <c r="BK32" s="5">
        <v>0</v>
      </c>
      <c r="BL32" s="5">
        <v>0</v>
      </c>
      <c r="BM32" s="5">
        <v>0</v>
      </c>
      <c r="BN32" s="5">
        <v>0</v>
      </c>
      <c r="BO32" s="10">
        <v>0</v>
      </c>
      <c r="BP32" s="10">
        <v>0</v>
      </c>
      <c r="BQ32" s="5">
        <v>0</v>
      </c>
      <c r="BR32" s="5">
        <v>0</v>
      </c>
      <c r="BS32" s="5">
        <v>0</v>
      </c>
      <c r="BT32" s="5">
        <v>0</v>
      </c>
      <c r="BU32" s="5">
        <v>0</v>
      </c>
      <c r="BV32" s="128">
        <v>0</v>
      </c>
      <c r="BW32" s="127">
        <v>0</v>
      </c>
      <c r="BX32" s="127">
        <v>0</v>
      </c>
      <c r="BY32" s="132">
        <v>0</v>
      </c>
      <c r="BZ32" s="127">
        <v>0</v>
      </c>
      <c r="CA32" s="5">
        <v>0</v>
      </c>
      <c r="CB32" s="5">
        <v>0</v>
      </c>
      <c r="CC32" s="5">
        <v>0</v>
      </c>
      <c r="CD32" s="5">
        <v>0</v>
      </c>
      <c r="CE32" s="5">
        <v>1</v>
      </c>
    </row>
    <row r="33" spans="1:83" x14ac:dyDescent="0.25">
      <c r="A33" s="1">
        <v>21</v>
      </c>
      <c r="B33" s="2" t="s">
        <v>53</v>
      </c>
      <c r="C33" s="2" t="s">
        <v>54</v>
      </c>
      <c r="D33" s="50">
        <v>0</v>
      </c>
      <c r="E33" s="50">
        <v>0</v>
      </c>
      <c r="F33" s="50">
        <v>0</v>
      </c>
      <c r="G33" s="50">
        <v>0</v>
      </c>
      <c r="H33" s="52">
        <v>0</v>
      </c>
      <c r="I33" s="51">
        <v>0</v>
      </c>
      <c r="J33" s="50">
        <v>0</v>
      </c>
      <c r="K33" s="50">
        <v>0</v>
      </c>
      <c r="L33" s="50">
        <v>1</v>
      </c>
      <c r="M33" s="50">
        <v>0</v>
      </c>
      <c r="N33" s="67">
        <v>0</v>
      </c>
      <c r="O33" s="66">
        <v>0</v>
      </c>
      <c r="P33" s="66">
        <v>0</v>
      </c>
      <c r="Q33" s="66">
        <v>0</v>
      </c>
      <c r="R33" s="66">
        <v>0</v>
      </c>
      <c r="S33" s="73">
        <v>1</v>
      </c>
      <c r="T33" s="72">
        <v>0</v>
      </c>
      <c r="U33" s="72">
        <v>0</v>
      </c>
      <c r="V33" s="72">
        <v>1</v>
      </c>
      <c r="W33" s="72">
        <v>0</v>
      </c>
      <c r="X33" s="79">
        <v>0</v>
      </c>
      <c r="Y33" s="78">
        <v>0</v>
      </c>
      <c r="Z33" s="78">
        <v>0</v>
      </c>
      <c r="AA33" s="78">
        <v>0</v>
      </c>
      <c r="AB33" s="78">
        <v>0</v>
      </c>
      <c r="AC33" s="85">
        <v>1</v>
      </c>
      <c r="AD33" s="84">
        <v>0</v>
      </c>
      <c r="AE33" s="84">
        <v>0</v>
      </c>
      <c r="AF33" s="84">
        <v>1</v>
      </c>
      <c r="AG33" s="84">
        <v>1</v>
      </c>
      <c r="AH33" s="91">
        <v>0</v>
      </c>
      <c r="AI33" s="90">
        <v>0</v>
      </c>
      <c r="AJ33" s="90">
        <v>0</v>
      </c>
      <c r="AK33" s="90">
        <v>0</v>
      </c>
      <c r="AL33" s="90">
        <v>0</v>
      </c>
      <c r="AM33" s="97">
        <v>0</v>
      </c>
      <c r="AN33" s="96">
        <v>0</v>
      </c>
      <c r="AO33" s="96">
        <v>0</v>
      </c>
      <c r="AP33" s="96">
        <v>0</v>
      </c>
      <c r="AQ33" s="96">
        <v>0</v>
      </c>
      <c r="AR33" s="105">
        <v>0</v>
      </c>
      <c r="AS33" s="104">
        <v>0</v>
      </c>
      <c r="AT33" s="104">
        <v>0</v>
      </c>
      <c r="AU33" s="109">
        <v>0</v>
      </c>
      <c r="AV33" s="104">
        <v>0</v>
      </c>
      <c r="AW33" s="114">
        <v>0</v>
      </c>
      <c r="AX33" s="113">
        <v>0</v>
      </c>
      <c r="AY33" s="113">
        <v>0</v>
      </c>
      <c r="AZ33" s="113">
        <v>1</v>
      </c>
      <c r="BA33" s="113">
        <v>1</v>
      </c>
      <c r="BB33" s="121">
        <v>0</v>
      </c>
      <c r="BC33" s="120">
        <v>0</v>
      </c>
      <c r="BD33" s="120">
        <v>0</v>
      </c>
      <c r="BE33" s="120">
        <v>0</v>
      </c>
      <c r="BF33" s="120">
        <v>0</v>
      </c>
      <c r="BG33" s="5">
        <v>0</v>
      </c>
      <c r="BH33" s="5">
        <v>0</v>
      </c>
      <c r="BI33" s="5">
        <v>0</v>
      </c>
      <c r="BJ33" s="5">
        <v>0</v>
      </c>
      <c r="BK33" s="5">
        <v>1</v>
      </c>
      <c r="BL33" s="5">
        <v>0</v>
      </c>
      <c r="BM33" s="5">
        <v>0</v>
      </c>
      <c r="BN33" s="5">
        <v>0</v>
      </c>
      <c r="BO33" s="10">
        <v>1</v>
      </c>
      <c r="BP33" s="10">
        <v>1</v>
      </c>
      <c r="BQ33" s="5">
        <v>0</v>
      </c>
      <c r="BR33" s="5">
        <v>0</v>
      </c>
      <c r="BS33" s="5">
        <v>0</v>
      </c>
      <c r="BT33" s="5">
        <v>0</v>
      </c>
      <c r="BU33" s="5">
        <v>0</v>
      </c>
      <c r="BV33" s="128">
        <v>0</v>
      </c>
      <c r="BW33" s="127">
        <v>0</v>
      </c>
      <c r="BX33" s="127">
        <v>0</v>
      </c>
      <c r="BY33" s="132">
        <v>0</v>
      </c>
      <c r="BZ33" s="127">
        <v>0</v>
      </c>
      <c r="CA33" s="5">
        <v>0</v>
      </c>
      <c r="CB33" s="5">
        <v>0</v>
      </c>
      <c r="CC33" s="5">
        <v>0</v>
      </c>
      <c r="CD33" s="5">
        <v>0</v>
      </c>
      <c r="CE33" s="5">
        <v>0</v>
      </c>
    </row>
    <row r="34" spans="1:83" x14ac:dyDescent="0.25">
      <c r="A34" s="1">
        <v>22</v>
      </c>
      <c r="B34" s="2" t="s">
        <v>55</v>
      </c>
      <c r="C34" s="2" t="s">
        <v>56</v>
      </c>
      <c r="D34" s="50">
        <v>0</v>
      </c>
      <c r="E34" s="50">
        <v>0</v>
      </c>
      <c r="F34" s="50">
        <v>0</v>
      </c>
      <c r="G34" s="50">
        <v>0</v>
      </c>
      <c r="H34" s="52">
        <v>0</v>
      </c>
      <c r="I34" s="51">
        <v>0</v>
      </c>
      <c r="J34" s="50">
        <v>0</v>
      </c>
      <c r="K34" s="50">
        <v>0</v>
      </c>
      <c r="L34" s="50">
        <v>1</v>
      </c>
      <c r="M34" s="50">
        <v>0</v>
      </c>
      <c r="N34" s="67">
        <v>0</v>
      </c>
      <c r="O34" s="66">
        <v>0</v>
      </c>
      <c r="P34" s="66">
        <v>0</v>
      </c>
      <c r="Q34" s="66">
        <v>0</v>
      </c>
      <c r="R34" s="66">
        <v>0</v>
      </c>
      <c r="S34" s="73">
        <v>0</v>
      </c>
      <c r="T34" s="72">
        <v>1</v>
      </c>
      <c r="U34" s="72">
        <v>0</v>
      </c>
      <c r="V34" s="72">
        <v>0</v>
      </c>
      <c r="W34" s="72">
        <v>0</v>
      </c>
      <c r="X34" s="79">
        <v>0</v>
      </c>
      <c r="Y34" s="78">
        <v>0</v>
      </c>
      <c r="Z34" s="78">
        <v>0</v>
      </c>
      <c r="AA34" s="78">
        <v>0</v>
      </c>
      <c r="AB34" s="78">
        <v>0</v>
      </c>
      <c r="AC34" s="85">
        <v>1</v>
      </c>
      <c r="AD34" s="84">
        <v>1</v>
      </c>
      <c r="AE34" s="84">
        <v>1</v>
      </c>
      <c r="AF34" s="84">
        <v>1</v>
      </c>
      <c r="AG34" s="84">
        <v>1</v>
      </c>
      <c r="AH34" s="91">
        <v>0</v>
      </c>
      <c r="AI34" s="90">
        <v>0</v>
      </c>
      <c r="AJ34" s="90">
        <v>0</v>
      </c>
      <c r="AK34" s="90">
        <v>0</v>
      </c>
      <c r="AL34" s="90">
        <v>0</v>
      </c>
      <c r="AM34" s="97">
        <v>0</v>
      </c>
      <c r="AN34" s="96">
        <v>0</v>
      </c>
      <c r="AO34" s="96">
        <v>0</v>
      </c>
      <c r="AP34" s="96">
        <v>0</v>
      </c>
      <c r="AQ34" s="96">
        <v>0</v>
      </c>
      <c r="AR34" s="105">
        <v>0</v>
      </c>
      <c r="AS34" s="104">
        <v>0</v>
      </c>
      <c r="AT34" s="104">
        <v>0</v>
      </c>
      <c r="AU34" s="109">
        <v>0</v>
      </c>
      <c r="AV34" s="104">
        <v>0</v>
      </c>
      <c r="AW34" s="114">
        <v>0</v>
      </c>
      <c r="AX34" s="113">
        <v>0</v>
      </c>
      <c r="AY34" s="113">
        <v>0</v>
      </c>
      <c r="AZ34" s="113">
        <v>1</v>
      </c>
      <c r="BA34" s="113">
        <v>1</v>
      </c>
      <c r="BB34" s="121">
        <v>0</v>
      </c>
      <c r="BC34" s="120">
        <v>0</v>
      </c>
      <c r="BD34" s="120">
        <v>0</v>
      </c>
      <c r="BE34" s="120">
        <v>0</v>
      </c>
      <c r="BF34" s="120">
        <v>0</v>
      </c>
      <c r="BG34" s="5">
        <v>0</v>
      </c>
      <c r="BH34" s="5">
        <v>0</v>
      </c>
      <c r="BI34" s="5">
        <v>0</v>
      </c>
      <c r="BJ34" s="5">
        <v>0</v>
      </c>
      <c r="BK34" s="5">
        <v>0</v>
      </c>
      <c r="BL34" s="5">
        <v>0</v>
      </c>
      <c r="BM34" s="5">
        <v>0</v>
      </c>
      <c r="BN34" s="5">
        <v>0</v>
      </c>
      <c r="BO34" s="10">
        <v>0</v>
      </c>
      <c r="BP34" s="10">
        <v>0</v>
      </c>
      <c r="BQ34" s="5">
        <v>0</v>
      </c>
      <c r="BR34" s="5">
        <v>0</v>
      </c>
      <c r="BS34" s="5">
        <v>0</v>
      </c>
      <c r="BT34" s="5">
        <v>0</v>
      </c>
      <c r="BU34" s="5">
        <v>0</v>
      </c>
      <c r="BV34" s="128">
        <v>0</v>
      </c>
      <c r="BW34" s="127">
        <v>0</v>
      </c>
      <c r="BX34" s="127">
        <v>0</v>
      </c>
      <c r="BY34" s="132">
        <v>0</v>
      </c>
      <c r="BZ34" s="127">
        <v>0</v>
      </c>
      <c r="CA34" s="5">
        <v>0</v>
      </c>
      <c r="CB34" s="5">
        <v>0</v>
      </c>
      <c r="CC34" s="5">
        <v>0</v>
      </c>
      <c r="CD34" s="5">
        <v>0</v>
      </c>
      <c r="CE34" s="5">
        <v>0</v>
      </c>
    </row>
    <row r="35" spans="1:83" x14ac:dyDescent="0.25">
      <c r="A35" s="1">
        <v>23</v>
      </c>
      <c r="B35" s="2" t="s">
        <v>57</v>
      </c>
      <c r="C35" s="2" t="s">
        <v>58</v>
      </c>
      <c r="D35" s="50">
        <v>0</v>
      </c>
      <c r="E35" s="50">
        <v>0</v>
      </c>
      <c r="F35" s="50">
        <v>0</v>
      </c>
      <c r="G35" s="50">
        <v>0</v>
      </c>
      <c r="H35" s="52">
        <v>0</v>
      </c>
      <c r="I35" s="51">
        <v>0</v>
      </c>
      <c r="J35" s="50">
        <v>0</v>
      </c>
      <c r="K35" s="50">
        <v>0</v>
      </c>
      <c r="L35" s="50">
        <v>1</v>
      </c>
      <c r="M35" s="50">
        <v>0</v>
      </c>
      <c r="N35" s="67">
        <v>0</v>
      </c>
      <c r="O35" s="66">
        <v>0</v>
      </c>
      <c r="P35" s="66">
        <v>0</v>
      </c>
      <c r="Q35" s="66">
        <v>0</v>
      </c>
      <c r="R35" s="66">
        <v>0</v>
      </c>
      <c r="S35" s="73">
        <v>0</v>
      </c>
      <c r="T35" s="72">
        <v>0</v>
      </c>
      <c r="U35" s="72">
        <v>0</v>
      </c>
      <c r="V35" s="72">
        <v>0</v>
      </c>
      <c r="W35" s="72">
        <v>0</v>
      </c>
      <c r="X35" s="79">
        <v>0</v>
      </c>
      <c r="Y35" s="78">
        <v>0</v>
      </c>
      <c r="Z35" s="78">
        <v>0</v>
      </c>
      <c r="AA35" s="78">
        <v>0</v>
      </c>
      <c r="AB35" s="78">
        <v>0</v>
      </c>
      <c r="AC35" s="85">
        <v>1</v>
      </c>
      <c r="AD35" s="84">
        <v>1</v>
      </c>
      <c r="AE35" s="84">
        <v>1</v>
      </c>
      <c r="AF35" s="84">
        <v>1</v>
      </c>
      <c r="AG35" s="84">
        <v>1</v>
      </c>
      <c r="AH35" s="91">
        <v>0</v>
      </c>
      <c r="AI35" s="90">
        <v>0</v>
      </c>
      <c r="AJ35" s="90">
        <v>0</v>
      </c>
      <c r="AK35" s="90">
        <v>0</v>
      </c>
      <c r="AL35" s="90">
        <v>0</v>
      </c>
      <c r="AM35" s="97">
        <v>0</v>
      </c>
      <c r="AN35" s="96">
        <v>0</v>
      </c>
      <c r="AO35" s="96">
        <v>0</v>
      </c>
      <c r="AP35" s="96">
        <v>1</v>
      </c>
      <c r="AQ35" s="96">
        <v>0</v>
      </c>
      <c r="AR35" s="105">
        <v>0</v>
      </c>
      <c r="AS35" s="104">
        <v>0</v>
      </c>
      <c r="AT35" s="104">
        <v>0</v>
      </c>
      <c r="AU35" s="109">
        <v>0</v>
      </c>
      <c r="AV35" s="104">
        <v>1</v>
      </c>
      <c r="AW35" s="114">
        <v>0</v>
      </c>
      <c r="AX35" s="113">
        <v>0</v>
      </c>
      <c r="AY35" s="113">
        <v>0</v>
      </c>
      <c r="AZ35" s="113">
        <v>0</v>
      </c>
      <c r="BA35" s="113">
        <v>0</v>
      </c>
      <c r="BB35" s="121">
        <v>0</v>
      </c>
      <c r="BC35" s="120">
        <v>0</v>
      </c>
      <c r="BD35" s="120">
        <v>0</v>
      </c>
      <c r="BE35" s="120">
        <v>1</v>
      </c>
      <c r="BF35" s="120">
        <v>1</v>
      </c>
      <c r="BG35" s="5">
        <v>0</v>
      </c>
      <c r="BH35" s="5">
        <v>0</v>
      </c>
      <c r="BI35" s="5">
        <v>0</v>
      </c>
      <c r="BJ35" s="5">
        <v>1</v>
      </c>
      <c r="BK35" s="5">
        <v>1</v>
      </c>
      <c r="BL35" s="5">
        <v>0</v>
      </c>
      <c r="BM35" s="5">
        <v>0</v>
      </c>
      <c r="BN35" s="5">
        <v>0</v>
      </c>
      <c r="BO35" s="10">
        <v>1</v>
      </c>
      <c r="BP35" s="10">
        <v>1</v>
      </c>
      <c r="BQ35" s="5">
        <v>0</v>
      </c>
      <c r="BR35" s="5">
        <v>0</v>
      </c>
      <c r="BS35" s="5">
        <v>0</v>
      </c>
      <c r="BT35" s="5">
        <v>0</v>
      </c>
      <c r="BU35" s="5">
        <v>0</v>
      </c>
      <c r="BV35" s="128">
        <v>0</v>
      </c>
      <c r="BW35" s="127">
        <v>0</v>
      </c>
      <c r="BX35" s="127">
        <v>0</v>
      </c>
      <c r="BY35" s="132">
        <v>0</v>
      </c>
      <c r="BZ35" s="127">
        <v>0</v>
      </c>
      <c r="CA35" s="5">
        <v>0</v>
      </c>
      <c r="CB35" s="5">
        <v>0</v>
      </c>
      <c r="CC35" s="5">
        <v>0</v>
      </c>
      <c r="CD35" s="5">
        <v>0</v>
      </c>
      <c r="CE35" s="5">
        <v>1</v>
      </c>
    </row>
    <row r="36" spans="1:83" x14ac:dyDescent="0.25">
      <c r="A36" s="164" t="s">
        <v>59</v>
      </c>
      <c r="B36" s="165"/>
      <c r="C36" s="166"/>
      <c r="D36" s="50"/>
      <c r="E36" s="50"/>
      <c r="F36" s="50"/>
      <c r="G36" s="50"/>
      <c r="H36" s="52"/>
      <c r="I36" s="51"/>
      <c r="J36" s="50"/>
      <c r="K36" s="50"/>
      <c r="L36" s="50"/>
      <c r="M36" s="50"/>
      <c r="N36" s="67"/>
      <c r="O36" s="66"/>
      <c r="P36" s="66"/>
      <c r="Q36" s="66"/>
      <c r="R36" s="66"/>
      <c r="S36" s="73"/>
      <c r="T36" s="72"/>
      <c r="U36" s="72"/>
      <c r="V36" s="72"/>
      <c r="W36" s="72"/>
      <c r="X36" s="79"/>
      <c r="Y36" s="78"/>
      <c r="Z36" s="78"/>
      <c r="AA36" s="78"/>
      <c r="AB36" s="78"/>
      <c r="AC36" s="85"/>
      <c r="AD36" s="84"/>
      <c r="AE36" s="84"/>
      <c r="AF36" s="84"/>
      <c r="AG36" s="84"/>
      <c r="AH36" s="91"/>
      <c r="AI36" s="90"/>
      <c r="AJ36" s="90"/>
      <c r="AK36" s="90"/>
      <c r="AL36" s="90"/>
      <c r="AM36" s="97"/>
      <c r="AN36" s="96"/>
      <c r="AO36" s="96"/>
      <c r="AP36" s="96"/>
      <c r="AQ36" s="96"/>
      <c r="AR36" s="105"/>
      <c r="AS36" s="104"/>
      <c r="AT36" s="104"/>
      <c r="AU36" s="109"/>
      <c r="AV36" s="104"/>
      <c r="AW36" s="114"/>
      <c r="AX36" s="113"/>
      <c r="AY36" s="113"/>
      <c r="AZ36" s="113"/>
      <c r="BA36" s="113"/>
      <c r="BB36" s="121"/>
      <c r="BC36" s="120"/>
      <c r="BD36" s="120"/>
      <c r="BE36" s="120"/>
      <c r="BF36" s="120"/>
      <c r="BG36" s="5"/>
      <c r="BH36" s="5"/>
      <c r="BI36" s="5"/>
      <c r="BJ36" s="5"/>
      <c r="BK36" s="5"/>
      <c r="BL36" s="5"/>
      <c r="BM36" s="5"/>
      <c r="BN36" s="5"/>
      <c r="BO36" s="10"/>
      <c r="BP36" s="10"/>
      <c r="BQ36" s="5"/>
      <c r="BR36" s="5"/>
      <c r="BS36" s="5"/>
      <c r="BT36" s="5"/>
      <c r="BU36" s="5"/>
      <c r="BV36" s="128"/>
      <c r="BW36" s="127"/>
      <c r="BX36" s="127"/>
      <c r="BY36" s="132"/>
      <c r="BZ36" s="127"/>
      <c r="CA36" s="5"/>
      <c r="CB36" s="5"/>
      <c r="CC36" s="5"/>
      <c r="CD36" s="5"/>
      <c r="CE36" s="5"/>
    </row>
    <row r="37" spans="1:83" x14ac:dyDescent="0.25">
      <c r="A37" s="1">
        <v>24</v>
      </c>
      <c r="B37" s="2" t="s">
        <v>60</v>
      </c>
      <c r="C37" s="2" t="s">
        <v>61</v>
      </c>
      <c r="D37" s="50">
        <v>0</v>
      </c>
      <c r="E37" s="50">
        <v>0</v>
      </c>
      <c r="F37" s="50">
        <v>0</v>
      </c>
      <c r="G37" s="50">
        <v>0</v>
      </c>
      <c r="H37" s="58">
        <v>1</v>
      </c>
      <c r="I37" s="51">
        <v>0</v>
      </c>
      <c r="J37" s="50">
        <v>0</v>
      </c>
      <c r="K37" s="50">
        <v>1</v>
      </c>
      <c r="L37" s="50">
        <v>1</v>
      </c>
      <c r="M37" s="50">
        <v>1</v>
      </c>
      <c r="N37" s="67">
        <v>0</v>
      </c>
      <c r="O37" s="66">
        <v>0</v>
      </c>
      <c r="P37" s="66">
        <v>0</v>
      </c>
      <c r="Q37" s="66">
        <v>0</v>
      </c>
      <c r="R37" s="66">
        <v>0</v>
      </c>
      <c r="S37" s="73">
        <v>0</v>
      </c>
      <c r="T37" s="72">
        <v>0</v>
      </c>
      <c r="U37" s="72">
        <v>0</v>
      </c>
      <c r="V37" s="72">
        <v>1</v>
      </c>
      <c r="W37" s="72">
        <v>0</v>
      </c>
      <c r="X37" s="79">
        <v>0</v>
      </c>
      <c r="Y37" s="78">
        <v>0</v>
      </c>
      <c r="Z37" s="78">
        <v>0</v>
      </c>
      <c r="AA37" s="78">
        <v>0</v>
      </c>
      <c r="AB37" s="78">
        <v>0</v>
      </c>
      <c r="AC37" s="85">
        <v>1</v>
      </c>
      <c r="AD37" s="84">
        <v>1</v>
      </c>
      <c r="AE37" s="84">
        <v>1</v>
      </c>
      <c r="AF37" s="84">
        <v>1</v>
      </c>
      <c r="AG37" s="84">
        <v>1</v>
      </c>
      <c r="AH37" s="91">
        <v>0</v>
      </c>
      <c r="AI37" s="90">
        <v>0</v>
      </c>
      <c r="AJ37" s="90">
        <v>0</v>
      </c>
      <c r="AK37" s="90">
        <v>0</v>
      </c>
      <c r="AL37" s="90">
        <v>0</v>
      </c>
      <c r="AM37" s="97">
        <v>0</v>
      </c>
      <c r="AN37" s="96">
        <v>0</v>
      </c>
      <c r="AO37" s="96">
        <v>0</v>
      </c>
      <c r="AP37" s="96">
        <v>0</v>
      </c>
      <c r="AQ37" s="96">
        <v>0</v>
      </c>
      <c r="AR37" s="105">
        <v>0</v>
      </c>
      <c r="AS37" s="104">
        <v>0</v>
      </c>
      <c r="AT37" s="104">
        <v>0</v>
      </c>
      <c r="AU37" s="109">
        <v>0</v>
      </c>
      <c r="AV37" s="104">
        <v>0</v>
      </c>
      <c r="AW37" s="114">
        <v>0</v>
      </c>
      <c r="AX37" s="113">
        <v>0</v>
      </c>
      <c r="AY37" s="113">
        <v>0</v>
      </c>
      <c r="AZ37" s="113">
        <v>0</v>
      </c>
      <c r="BA37" s="113">
        <v>0</v>
      </c>
      <c r="BB37" s="121">
        <v>0</v>
      </c>
      <c r="BC37" s="120">
        <v>0</v>
      </c>
      <c r="BD37" s="120">
        <v>0</v>
      </c>
      <c r="BE37" s="120">
        <v>0</v>
      </c>
      <c r="BF37" s="120">
        <v>0</v>
      </c>
      <c r="BG37" s="5">
        <v>0</v>
      </c>
      <c r="BH37" s="5">
        <v>0</v>
      </c>
      <c r="BI37" s="5">
        <v>0</v>
      </c>
      <c r="BJ37" s="8">
        <v>1</v>
      </c>
      <c r="BK37" s="5">
        <v>0</v>
      </c>
      <c r="BL37" s="5">
        <v>0</v>
      </c>
      <c r="BM37" s="5">
        <v>0</v>
      </c>
      <c r="BN37" s="5">
        <v>0</v>
      </c>
      <c r="BO37" s="10">
        <v>0</v>
      </c>
      <c r="BP37" s="10">
        <v>0</v>
      </c>
      <c r="BQ37" s="5">
        <v>0</v>
      </c>
      <c r="BR37" s="5">
        <v>0</v>
      </c>
      <c r="BS37" s="5">
        <v>0</v>
      </c>
      <c r="BT37" s="5">
        <v>0</v>
      </c>
      <c r="BU37" s="5">
        <v>0</v>
      </c>
      <c r="BV37" s="128">
        <v>0</v>
      </c>
      <c r="BW37" s="127">
        <v>0</v>
      </c>
      <c r="BX37" s="127">
        <v>0</v>
      </c>
      <c r="BY37" s="132">
        <v>0</v>
      </c>
      <c r="BZ37" s="127">
        <v>1</v>
      </c>
      <c r="CA37" s="5">
        <v>0</v>
      </c>
      <c r="CB37" s="5">
        <v>0</v>
      </c>
      <c r="CC37" s="5">
        <v>0</v>
      </c>
      <c r="CD37" s="5">
        <v>0</v>
      </c>
      <c r="CE37" s="5">
        <v>1</v>
      </c>
    </row>
    <row r="38" spans="1:83" x14ac:dyDescent="0.25">
      <c r="A38" s="1">
        <v>25</v>
      </c>
      <c r="B38" s="2" t="s">
        <v>62</v>
      </c>
      <c r="C38" s="2" t="s">
        <v>63</v>
      </c>
      <c r="D38" s="50">
        <v>0</v>
      </c>
      <c r="E38" s="50">
        <v>0</v>
      </c>
      <c r="F38" s="50">
        <v>0</v>
      </c>
      <c r="G38" s="50">
        <v>0</v>
      </c>
      <c r="H38" s="52">
        <v>0</v>
      </c>
      <c r="I38" s="51">
        <v>0</v>
      </c>
      <c r="J38" s="50">
        <v>0</v>
      </c>
      <c r="K38" s="50">
        <v>0</v>
      </c>
      <c r="L38" s="50">
        <v>1</v>
      </c>
      <c r="M38" s="50">
        <v>1</v>
      </c>
      <c r="N38" s="67">
        <v>0</v>
      </c>
      <c r="O38" s="66">
        <v>0</v>
      </c>
      <c r="P38" s="66">
        <v>0</v>
      </c>
      <c r="Q38" s="66">
        <v>0</v>
      </c>
      <c r="R38" s="66">
        <v>0</v>
      </c>
      <c r="S38" s="73">
        <v>0</v>
      </c>
      <c r="T38" s="72">
        <v>0</v>
      </c>
      <c r="U38" s="72">
        <v>0</v>
      </c>
      <c r="V38" s="72">
        <v>0</v>
      </c>
      <c r="W38" s="72">
        <v>0</v>
      </c>
      <c r="X38" s="79">
        <v>0</v>
      </c>
      <c r="Y38" s="78">
        <v>0</v>
      </c>
      <c r="Z38" s="78">
        <v>0</v>
      </c>
      <c r="AA38" s="78">
        <v>0</v>
      </c>
      <c r="AB38" s="78">
        <v>0</v>
      </c>
      <c r="AC38" s="85">
        <v>0</v>
      </c>
      <c r="AD38" s="84">
        <v>1</v>
      </c>
      <c r="AE38" s="84">
        <v>1</v>
      </c>
      <c r="AF38" s="84">
        <v>1</v>
      </c>
      <c r="AG38" s="84">
        <v>1</v>
      </c>
      <c r="AH38" s="91">
        <v>0</v>
      </c>
      <c r="AI38" s="90">
        <v>0</v>
      </c>
      <c r="AJ38" s="90">
        <v>0</v>
      </c>
      <c r="AK38" s="90">
        <v>0</v>
      </c>
      <c r="AL38" s="90">
        <v>0</v>
      </c>
      <c r="AM38" s="97">
        <v>0</v>
      </c>
      <c r="AN38" s="96">
        <v>0</v>
      </c>
      <c r="AO38" s="96">
        <v>0</v>
      </c>
      <c r="AP38" s="96">
        <v>0</v>
      </c>
      <c r="AQ38" s="96">
        <v>0</v>
      </c>
      <c r="AR38" s="105">
        <v>0</v>
      </c>
      <c r="AS38" s="104">
        <v>0</v>
      </c>
      <c r="AT38" s="104">
        <v>0</v>
      </c>
      <c r="AU38" s="109">
        <v>0</v>
      </c>
      <c r="AV38" s="104">
        <v>0</v>
      </c>
      <c r="AW38" s="114">
        <v>0</v>
      </c>
      <c r="AX38" s="113">
        <v>0</v>
      </c>
      <c r="AY38" s="113">
        <v>0</v>
      </c>
      <c r="AZ38" s="113">
        <v>1</v>
      </c>
      <c r="BA38" s="113">
        <v>1</v>
      </c>
      <c r="BB38" s="121">
        <v>0</v>
      </c>
      <c r="BC38" s="120">
        <v>0</v>
      </c>
      <c r="BD38" s="120">
        <v>0</v>
      </c>
      <c r="BE38" s="120">
        <v>0</v>
      </c>
      <c r="BF38" s="120">
        <v>0</v>
      </c>
      <c r="BG38" s="5">
        <v>0</v>
      </c>
      <c r="BH38" s="5">
        <v>0</v>
      </c>
      <c r="BI38" s="5">
        <v>0</v>
      </c>
      <c r="BJ38" s="5">
        <v>0</v>
      </c>
      <c r="BK38" s="5">
        <v>0</v>
      </c>
      <c r="BL38" s="5">
        <v>0</v>
      </c>
      <c r="BM38" s="5">
        <v>0</v>
      </c>
      <c r="BN38" s="5">
        <v>0</v>
      </c>
      <c r="BO38" s="10">
        <v>0</v>
      </c>
      <c r="BP38" s="10">
        <v>0</v>
      </c>
      <c r="BQ38" s="5">
        <v>0</v>
      </c>
      <c r="BR38" s="5">
        <v>0</v>
      </c>
      <c r="BS38" s="5">
        <v>0</v>
      </c>
      <c r="BT38" s="5">
        <v>0</v>
      </c>
      <c r="BU38" s="5">
        <v>0</v>
      </c>
      <c r="BV38" s="128">
        <v>0</v>
      </c>
      <c r="BW38" s="127">
        <v>0</v>
      </c>
      <c r="BX38" s="127">
        <v>0</v>
      </c>
      <c r="BY38" s="132">
        <v>0</v>
      </c>
      <c r="BZ38" s="127">
        <v>0</v>
      </c>
      <c r="CA38" s="5">
        <v>0</v>
      </c>
      <c r="CB38" s="5">
        <v>0</v>
      </c>
      <c r="CC38" s="5">
        <v>0</v>
      </c>
      <c r="CD38" s="5">
        <v>0</v>
      </c>
      <c r="CE38" s="5">
        <v>0</v>
      </c>
    </row>
    <row r="39" spans="1:83" x14ac:dyDescent="0.25">
      <c r="A39" s="1">
        <v>26</v>
      </c>
      <c r="B39" s="2" t="s">
        <v>64</v>
      </c>
      <c r="C39" s="2" t="s">
        <v>65</v>
      </c>
      <c r="D39" s="50">
        <v>0</v>
      </c>
      <c r="E39" s="50">
        <v>0</v>
      </c>
      <c r="F39" s="50">
        <v>0</v>
      </c>
      <c r="G39" s="50">
        <v>0</v>
      </c>
      <c r="H39" s="52">
        <v>0</v>
      </c>
      <c r="I39" s="51">
        <v>0</v>
      </c>
      <c r="J39" s="50">
        <v>0</v>
      </c>
      <c r="K39" s="50">
        <v>1</v>
      </c>
      <c r="L39" s="50">
        <v>1</v>
      </c>
      <c r="M39" s="50">
        <v>1</v>
      </c>
      <c r="N39" s="67">
        <v>0</v>
      </c>
      <c r="O39" s="66">
        <v>0</v>
      </c>
      <c r="P39" s="66">
        <v>0</v>
      </c>
      <c r="Q39" s="66">
        <v>0</v>
      </c>
      <c r="R39" s="66">
        <v>0</v>
      </c>
      <c r="S39" s="73">
        <v>0</v>
      </c>
      <c r="T39" s="72">
        <v>0</v>
      </c>
      <c r="U39" s="72">
        <v>0</v>
      </c>
      <c r="V39" s="72">
        <v>0</v>
      </c>
      <c r="W39" s="72">
        <v>0</v>
      </c>
      <c r="X39" s="79">
        <v>0</v>
      </c>
      <c r="Y39" s="78">
        <v>0</v>
      </c>
      <c r="Z39" s="78">
        <v>0</v>
      </c>
      <c r="AA39" s="78">
        <v>0</v>
      </c>
      <c r="AB39" s="78">
        <v>0</v>
      </c>
      <c r="AC39" s="85">
        <v>0</v>
      </c>
      <c r="AD39" s="84">
        <v>0</v>
      </c>
      <c r="AE39" s="84">
        <v>0</v>
      </c>
      <c r="AF39" s="84">
        <v>1</v>
      </c>
      <c r="AG39" s="84">
        <v>1</v>
      </c>
      <c r="AH39" s="91">
        <v>0</v>
      </c>
      <c r="AI39" s="90">
        <v>0</v>
      </c>
      <c r="AJ39" s="90">
        <v>0</v>
      </c>
      <c r="AK39" s="90">
        <v>0</v>
      </c>
      <c r="AL39" s="90">
        <v>0</v>
      </c>
      <c r="AM39" s="97">
        <v>0</v>
      </c>
      <c r="AN39" s="96">
        <v>0</v>
      </c>
      <c r="AO39" s="96">
        <v>0</v>
      </c>
      <c r="AP39" s="96">
        <v>0</v>
      </c>
      <c r="AQ39" s="96">
        <v>0</v>
      </c>
      <c r="AR39" s="105">
        <v>0</v>
      </c>
      <c r="AS39" s="104">
        <v>0</v>
      </c>
      <c r="AT39" s="104">
        <v>0</v>
      </c>
      <c r="AU39" s="109">
        <v>0</v>
      </c>
      <c r="AV39" s="104">
        <v>0</v>
      </c>
      <c r="AW39" s="114">
        <v>0</v>
      </c>
      <c r="AX39" s="113">
        <v>0</v>
      </c>
      <c r="AY39" s="113">
        <v>0</v>
      </c>
      <c r="AZ39" s="113">
        <v>0</v>
      </c>
      <c r="BA39" s="113">
        <v>0</v>
      </c>
      <c r="BB39" s="121">
        <v>0</v>
      </c>
      <c r="BC39" s="120">
        <v>0</v>
      </c>
      <c r="BD39" s="120">
        <v>0</v>
      </c>
      <c r="BE39" s="120">
        <v>0</v>
      </c>
      <c r="BF39" s="120">
        <v>0</v>
      </c>
      <c r="BG39" s="5">
        <v>0</v>
      </c>
      <c r="BH39" s="5">
        <v>0</v>
      </c>
      <c r="BI39" s="5">
        <v>0</v>
      </c>
      <c r="BJ39" s="5">
        <v>0</v>
      </c>
      <c r="BK39" s="5">
        <v>0</v>
      </c>
      <c r="BL39" s="5">
        <v>0</v>
      </c>
      <c r="BM39" s="5">
        <v>0</v>
      </c>
      <c r="BN39" s="5">
        <v>0</v>
      </c>
      <c r="BO39" s="10">
        <v>0</v>
      </c>
      <c r="BP39" s="10">
        <v>0</v>
      </c>
      <c r="BQ39" s="5">
        <v>0</v>
      </c>
      <c r="BR39" s="5">
        <v>0</v>
      </c>
      <c r="BS39" s="5">
        <v>0</v>
      </c>
      <c r="BT39" s="5">
        <v>0</v>
      </c>
      <c r="BU39" s="5">
        <v>0</v>
      </c>
      <c r="BV39" s="128">
        <v>0</v>
      </c>
      <c r="BW39" s="127">
        <v>0</v>
      </c>
      <c r="BX39" s="127">
        <v>0</v>
      </c>
      <c r="BY39" s="132">
        <v>0</v>
      </c>
      <c r="BZ39" s="127">
        <v>0</v>
      </c>
      <c r="CA39" s="5">
        <v>0</v>
      </c>
      <c r="CB39" s="5">
        <v>0</v>
      </c>
      <c r="CC39" s="5">
        <v>0</v>
      </c>
      <c r="CD39" s="5">
        <v>0</v>
      </c>
      <c r="CE39" s="5">
        <v>0</v>
      </c>
    </row>
    <row r="40" spans="1:83" x14ac:dyDescent="0.25">
      <c r="A40" s="1">
        <v>27</v>
      </c>
      <c r="B40" s="2" t="s">
        <v>66</v>
      </c>
      <c r="C40" s="2" t="s">
        <v>67</v>
      </c>
      <c r="D40" s="50">
        <v>0</v>
      </c>
      <c r="E40" s="50">
        <v>0</v>
      </c>
      <c r="F40" s="50">
        <v>0</v>
      </c>
      <c r="G40" s="50">
        <v>0</v>
      </c>
      <c r="H40" s="52">
        <v>0</v>
      </c>
      <c r="I40" s="51">
        <v>0</v>
      </c>
      <c r="J40" s="50">
        <v>0</v>
      </c>
      <c r="K40" s="50">
        <v>0</v>
      </c>
      <c r="L40" s="50">
        <v>1</v>
      </c>
      <c r="M40" s="50">
        <v>1</v>
      </c>
      <c r="N40" s="67">
        <v>0</v>
      </c>
      <c r="O40" s="66">
        <v>0</v>
      </c>
      <c r="P40" s="66">
        <v>0</v>
      </c>
      <c r="Q40" s="66">
        <v>0</v>
      </c>
      <c r="R40" s="66">
        <v>0</v>
      </c>
      <c r="S40" s="73">
        <v>0</v>
      </c>
      <c r="T40" s="72">
        <v>0</v>
      </c>
      <c r="U40" s="72">
        <v>0</v>
      </c>
      <c r="V40" s="72">
        <v>0</v>
      </c>
      <c r="W40" s="72">
        <v>0</v>
      </c>
      <c r="X40" s="79">
        <v>0</v>
      </c>
      <c r="Y40" s="78">
        <v>0</v>
      </c>
      <c r="Z40" s="78">
        <v>0</v>
      </c>
      <c r="AA40" s="78">
        <v>0</v>
      </c>
      <c r="AB40" s="78">
        <v>0</v>
      </c>
      <c r="AC40" s="85">
        <v>1</v>
      </c>
      <c r="AD40" s="84">
        <v>1</v>
      </c>
      <c r="AE40" s="84">
        <v>1</v>
      </c>
      <c r="AF40" s="84">
        <v>1</v>
      </c>
      <c r="AG40" s="84">
        <v>1</v>
      </c>
      <c r="AH40" s="91">
        <v>1</v>
      </c>
      <c r="AI40" s="90">
        <v>0</v>
      </c>
      <c r="AJ40" s="90">
        <v>0</v>
      </c>
      <c r="AK40" s="90">
        <v>0</v>
      </c>
      <c r="AL40" s="90">
        <v>0</v>
      </c>
      <c r="AM40" s="97">
        <v>0</v>
      </c>
      <c r="AN40" s="96">
        <v>0</v>
      </c>
      <c r="AO40" s="96">
        <v>0</v>
      </c>
      <c r="AP40" s="96">
        <v>0</v>
      </c>
      <c r="AQ40" s="96">
        <v>0</v>
      </c>
      <c r="AR40" s="105">
        <v>0</v>
      </c>
      <c r="AS40" s="104">
        <v>0</v>
      </c>
      <c r="AT40" s="104">
        <v>0</v>
      </c>
      <c r="AU40" s="109">
        <v>0</v>
      </c>
      <c r="AV40" s="104">
        <v>0</v>
      </c>
      <c r="AW40" s="114">
        <v>0</v>
      </c>
      <c r="AX40" s="113">
        <v>0</v>
      </c>
      <c r="AY40" s="113">
        <v>0</v>
      </c>
      <c r="AZ40" s="113">
        <v>0</v>
      </c>
      <c r="BA40" s="113">
        <v>0</v>
      </c>
      <c r="BB40" s="121">
        <v>0</v>
      </c>
      <c r="BC40" s="120">
        <v>0</v>
      </c>
      <c r="BD40" s="120">
        <v>0</v>
      </c>
      <c r="BE40" s="120">
        <v>0</v>
      </c>
      <c r="BF40" s="120">
        <v>0</v>
      </c>
      <c r="BG40" s="5">
        <v>0</v>
      </c>
      <c r="BH40" s="5">
        <v>0</v>
      </c>
      <c r="BI40" s="5">
        <v>0</v>
      </c>
      <c r="BJ40" s="5">
        <v>0</v>
      </c>
      <c r="BK40" s="5">
        <v>0</v>
      </c>
      <c r="BL40" s="5">
        <v>0</v>
      </c>
      <c r="BM40" s="5">
        <v>0</v>
      </c>
      <c r="BN40" s="5">
        <v>0</v>
      </c>
      <c r="BO40" s="10">
        <v>0</v>
      </c>
      <c r="BP40" s="10">
        <v>0</v>
      </c>
      <c r="BQ40" s="5">
        <v>0</v>
      </c>
      <c r="BR40" s="5">
        <v>0</v>
      </c>
      <c r="BS40" s="5">
        <v>0</v>
      </c>
      <c r="BT40" s="5">
        <v>0</v>
      </c>
      <c r="BU40" s="5">
        <v>0</v>
      </c>
      <c r="BV40" s="128">
        <v>0</v>
      </c>
      <c r="BW40" s="127">
        <v>0</v>
      </c>
      <c r="BX40" s="127">
        <v>0</v>
      </c>
      <c r="BY40" s="132">
        <v>0</v>
      </c>
      <c r="BZ40" s="127">
        <v>1</v>
      </c>
      <c r="CA40" s="5">
        <v>0</v>
      </c>
      <c r="CB40" s="5">
        <v>0</v>
      </c>
      <c r="CC40" s="5">
        <v>0</v>
      </c>
      <c r="CD40" s="5">
        <v>0</v>
      </c>
      <c r="CE40" s="5">
        <v>0</v>
      </c>
    </row>
    <row r="41" spans="1:83" x14ac:dyDescent="0.25">
      <c r="A41" s="1">
        <v>28</v>
      </c>
      <c r="B41" s="2" t="s">
        <v>68</v>
      </c>
      <c r="C41" s="2" t="s">
        <v>69</v>
      </c>
      <c r="D41" s="50">
        <v>0</v>
      </c>
      <c r="E41" s="50">
        <v>0</v>
      </c>
      <c r="F41" s="50">
        <v>0</v>
      </c>
      <c r="G41" s="50">
        <v>0</v>
      </c>
      <c r="H41" s="52">
        <v>0</v>
      </c>
      <c r="I41" s="51">
        <v>0</v>
      </c>
      <c r="J41" s="50">
        <v>0</v>
      </c>
      <c r="K41" s="50">
        <v>0</v>
      </c>
      <c r="L41" s="50">
        <v>0</v>
      </c>
      <c r="M41" s="50">
        <v>0</v>
      </c>
      <c r="N41" s="67">
        <v>0</v>
      </c>
      <c r="O41" s="66">
        <v>0</v>
      </c>
      <c r="P41" s="66">
        <v>0</v>
      </c>
      <c r="Q41" s="66">
        <v>0</v>
      </c>
      <c r="R41" s="66">
        <v>0</v>
      </c>
      <c r="S41" s="73">
        <v>0</v>
      </c>
      <c r="T41" s="72">
        <v>0</v>
      </c>
      <c r="U41" s="72">
        <v>0</v>
      </c>
      <c r="V41" s="72">
        <v>0</v>
      </c>
      <c r="W41" s="72">
        <v>0</v>
      </c>
      <c r="X41" s="79">
        <v>0</v>
      </c>
      <c r="Y41" s="78">
        <v>0</v>
      </c>
      <c r="Z41" s="78">
        <v>0</v>
      </c>
      <c r="AA41" s="78">
        <v>0</v>
      </c>
      <c r="AB41" s="78">
        <v>0</v>
      </c>
      <c r="AC41" s="85">
        <v>0</v>
      </c>
      <c r="AD41" s="84">
        <v>0</v>
      </c>
      <c r="AE41" s="84">
        <v>0</v>
      </c>
      <c r="AF41" s="84">
        <v>0</v>
      </c>
      <c r="AG41" s="84">
        <v>0</v>
      </c>
      <c r="AH41" s="91">
        <v>0</v>
      </c>
      <c r="AI41" s="90">
        <v>0</v>
      </c>
      <c r="AJ41" s="90">
        <v>0</v>
      </c>
      <c r="AK41" s="90">
        <v>0</v>
      </c>
      <c r="AL41" s="90">
        <v>0</v>
      </c>
      <c r="AM41" s="97">
        <v>0</v>
      </c>
      <c r="AN41" s="96">
        <v>0</v>
      </c>
      <c r="AO41" s="96">
        <v>0</v>
      </c>
      <c r="AP41" s="96">
        <v>0</v>
      </c>
      <c r="AQ41" s="96">
        <v>0</v>
      </c>
      <c r="AR41" s="105">
        <v>0</v>
      </c>
      <c r="AS41" s="104">
        <v>0</v>
      </c>
      <c r="AT41" s="104">
        <v>0</v>
      </c>
      <c r="AU41" s="109">
        <v>0</v>
      </c>
      <c r="AV41" s="104">
        <v>0</v>
      </c>
      <c r="AW41" s="114">
        <v>0</v>
      </c>
      <c r="AX41" s="113">
        <v>0</v>
      </c>
      <c r="AY41" s="113">
        <v>0</v>
      </c>
      <c r="AZ41" s="113">
        <v>0</v>
      </c>
      <c r="BA41" s="113">
        <v>0</v>
      </c>
      <c r="BB41" s="121">
        <v>0</v>
      </c>
      <c r="BC41" s="120">
        <v>0</v>
      </c>
      <c r="BD41" s="120">
        <v>0</v>
      </c>
      <c r="BE41" s="120">
        <v>1</v>
      </c>
      <c r="BF41" s="120">
        <v>1</v>
      </c>
      <c r="BG41" s="5">
        <v>0</v>
      </c>
      <c r="BH41" s="5">
        <v>0</v>
      </c>
      <c r="BI41" s="5">
        <v>0</v>
      </c>
      <c r="BJ41" s="5">
        <v>0</v>
      </c>
      <c r="BK41" s="8">
        <v>1</v>
      </c>
      <c r="BL41" s="5">
        <v>0</v>
      </c>
      <c r="BM41" s="5">
        <v>0</v>
      </c>
      <c r="BN41" s="5">
        <v>0</v>
      </c>
      <c r="BO41" s="10">
        <v>0</v>
      </c>
      <c r="BP41" s="10">
        <v>1</v>
      </c>
      <c r="BQ41" s="5">
        <v>0</v>
      </c>
      <c r="BR41" s="5">
        <v>0</v>
      </c>
      <c r="BS41" s="5">
        <v>0</v>
      </c>
      <c r="BT41" s="5">
        <v>0</v>
      </c>
      <c r="BU41" s="5">
        <v>0</v>
      </c>
      <c r="BV41" s="128">
        <v>0</v>
      </c>
      <c r="BW41" s="127">
        <v>0</v>
      </c>
      <c r="BX41" s="127">
        <v>0</v>
      </c>
      <c r="BY41" s="132">
        <v>0</v>
      </c>
      <c r="BZ41" s="127">
        <v>1</v>
      </c>
      <c r="CA41" s="5">
        <v>0</v>
      </c>
      <c r="CB41" s="5">
        <v>0</v>
      </c>
      <c r="CC41" s="5">
        <v>0</v>
      </c>
      <c r="CD41" s="5">
        <v>0</v>
      </c>
      <c r="CE41" s="5">
        <v>0</v>
      </c>
    </row>
    <row r="42" spans="1:83" x14ac:dyDescent="0.25">
      <c r="A42" s="1">
        <v>29</v>
      </c>
      <c r="B42" s="2" t="s">
        <v>70</v>
      </c>
      <c r="C42" s="2" t="s">
        <v>71</v>
      </c>
      <c r="D42" s="50">
        <v>0</v>
      </c>
      <c r="E42" s="50">
        <v>0</v>
      </c>
      <c r="F42" s="50">
        <v>0</v>
      </c>
      <c r="G42" s="50">
        <v>0</v>
      </c>
      <c r="H42" s="52">
        <v>0</v>
      </c>
      <c r="I42" s="51">
        <v>0</v>
      </c>
      <c r="J42" s="50">
        <v>0</v>
      </c>
      <c r="K42" s="50">
        <v>0</v>
      </c>
      <c r="L42" s="50">
        <v>1</v>
      </c>
      <c r="M42" s="50">
        <v>1</v>
      </c>
      <c r="N42" s="67">
        <v>0</v>
      </c>
      <c r="O42" s="66">
        <v>0</v>
      </c>
      <c r="P42" s="66">
        <v>0</v>
      </c>
      <c r="Q42" s="66">
        <v>0</v>
      </c>
      <c r="R42" s="66">
        <v>0</v>
      </c>
      <c r="S42" s="73">
        <v>0</v>
      </c>
      <c r="T42" s="72">
        <v>0</v>
      </c>
      <c r="U42" s="72">
        <v>0</v>
      </c>
      <c r="V42" s="72">
        <v>0</v>
      </c>
      <c r="W42" s="72">
        <v>0</v>
      </c>
      <c r="X42" s="79">
        <v>0</v>
      </c>
      <c r="Y42" s="78">
        <v>0</v>
      </c>
      <c r="Z42" s="78">
        <v>0</v>
      </c>
      <c r="AA42" s="78">
        <v>0</v>
      </c>
      <c r="AB42" s="78">
        <v>0</v>
      </c>
      <c r="AC42" s="85">
        <v>1</v>
      </c>
      <c r="AD42" s="84">
        <v>0</v>
      </c>
      <c r="AE42" s="84">
        <v>1</v>
      </c>
      <c r="AF42" s="84">
        <v>1</v>
      </c>
      <c r="AG42" s="84">
        <v>1</v>
      </c>
      <c r="AH42" s="91">
        <v>0</v>
      </c>
      <c r="AI42" s="90">
        <v>0</v>
      </c>
      <c r="AJ42" s="90">
        <v>0</v>
      </c>
      <c r="AK42" s="90">
        <v>0</v>
      </c>
      <c r="AL42" s="90">
        <v>0</v>
      </c>
      <c r="AM42" s="97">
        <v>0</v>
      </c>
      <c r="AN42" s="96">
        <v>0</v>
      </c>
      <c r="AO42" s="96">
        <v>0</v>
      </c>
      <c r="AP42" s="96">
        <v>0</v>
      </c>
      <c r="AQ42" s="96">
        <v>0</v>
      </c>
      <c r="AR42" s="105">
        <v>0</v>
      </c>
      <c r="AS42" s="104">
        <v>0</v>
      </c>
      <c r="AT42" s="104">
        <v>0</v>
      </c>
      <c r="AU42" s="109">
        <v>0</v>
      </c>
      <c r="AV42" s="104">
        <v>0</v>
      </c>
      <c r="AW42" s="114">
        <v>0</v>
      </c>
      <c r="AX42" s="113">
        <v>0</v>
      </c>
      <c r="AY42" s="113">
        <v>0</v>
      </c>
      <c r="AZ42" s="113">
        <v>0</v>
      </c>
      <c r="BA42" s="113">
        <v>0</v>
      </c>
      <c r="BB42" s="121">
        <v>0</v>
      </c>
      <c r="BC42" s="120">
        <v>0</v>
      </c>
      <c r="BD42" s="120">
        <v>0</v>
      </c>
      <c r="BE42" s="120">
        <v>0</v>
      </c>
      <c r="BF42" s="120">
        <v>0</v>
      </c>
      <c r="BG42" s="5">
        <v>0</v>
      </c>
      <c r="BH42" s="5">
        <v>0</v>
      </c>
      <c r="BI42" s="5">
        <v>0</v>
      </c>
      <c r="BJ42" s="5">
        <v>0</v>
      </c>
      <c r="BK42" s="5">
        <v>0</v>
      </c>
      <c r="BL42" s="5">
        <v>0</v>
      </c>
      <c r="BM42" s="5">
        <v>0</v>
      </c>
      <c r="BN42" s="5">
        <v>0</v>
      </c>
      <c r="BO42" s="10">
        <v>0</v>
      </c>
      <c r="BP42" s="10">
        <v>0</v>
      </c>
      <c r="BQ42" s="5">
        <v>0</v>
      </c>
      <c r="BR42" s="5">
        <v>0</v>
      </c>
      <c r="BS42" s="5">
        <v>0</v>
      </c>
      <c r="BT42" s="5">
        <v>0</v>
      </c>
      <c r="BU42" s="5">
        <v>0</v>
      </c>
      <c r="BV42" s="128">
        <v>0</v>
      </c>
      <c r="BW42" s="127">
        <v>0</v>
      </c>
      <c r="BX42" s="127">
        <v>0</v>
      </c>
      <c r="BY42" s="132">
        <v>0</v>
      </c>
      <c r="BZ42" s="127">
        <v>0</v>
      </c>
      <c r="CA42" s="5">
        <v>0</v>
      </c>
      <c r="CB42" s="5">
        <v>0</v>
      </c>
      <c r="CC42" s="5">
        <v>0</v>
      </c>
      <c r="CD42" s="5">
        <v>0</v>
      </c>
      <c r="CE42" s="5">
        <v>0</v>
      </c>
    </row>
    <row r="43" spans="1:83" x14ac:dyDescent="0.25">
      <c r="A43" s="1">
        <v>30</v>
      </c>
      <c r="B43" s="2" t="s">
        <v>72</v>
      </c>
      <c r="C43" s="2" t="s">
        <v>73</v>
      </c>
      <c r="D43" s="50">
        <v>0</v>
      </c>
      <c r="E43" s="50">
        <v>0</v>
      </c>
      <c r="F43" s="50">
        <v>0</v>
      </c>
      <c r="G43" s="50">
        <v>0</v>
      </c>
      <c r="H43" s="52">
        <v>0</v>
      </c>
      <c r="I43" s="51">
        <v>1</v>
      </c>
      <c r="J43" s="50">
        <v>1</v>
      </c>
      <c r="K43" s="50">
        <v>0</v>
      </c>
      <c r="L43" s="50">
        <v>1</v>
      </c>
      <c r="M43" s="50">
        <v>1</v>
      </c>
      <c r="N43" s="67">
        <v>0</v>
      </c>
      <c r="O43" s="66">
        <v>0</v>
      </c>
      <c r="P43" s="66">
        <v>0</v>
      </c>
      <c r="Q43" s="66">
        <v>0</v>
      </c>
      <c r="R43" s="66">
        <v>0</v>
      </c>
      <c r="S43" s="73">
        <v>0</v>
      </c>
      <c r="T43" s="72">
        <v>0</v>
      </c>
      <c r="U43" s="72">
        <v>0</v>
      </c>
      <c r="V43" s="72">
        <v>0</v>
      </c>
      <c r="W43" s="72">
        <v>0</v>
      </c>
      <c r="X43" s="79">
        <v>0</v>
      </c>
      <c r="Y43" s="78">
        <v>0</v>
      </c>
      <c r="Z43" s="78">
        <v>0</v>
      </c>
      <c r="AA43" s="78">
        <v>0</v>
      </c>
      <c r="AB43" s="78">
        <v>0</v>
      </c>
      <c r="AC43" s="85">
        <v>0</v>
      </c>
      <c r="AD43" s="84">
        <v>0</v>
      </c>
      <c r="AE43" s="84">
        <v>0</v>
      </c>
      <c r="AF43" s="84">
        <v>1</v>
      </c>
      <c r="AG43" s="84">
        <v>1</v>
      </c>
      <c r="AH43" s="91">
        <v>0</v>
      </c>
      <c r="AI43" s="90">
        <v>0</v>
      </c>
      <c r="AJ43" s="90">
        <v>0</v>
      </c>
      <c r="AK43" s="90">
        <v>0</v>
      </c>
      <c r="AL43" s="90">
        <v>0</v>
      </c>
      <c r="AM43" s="97">
        <v>0</v>
      </c>
      <c r="AN43" s="96">
        <v>0</v>
      </c>
      <c r="AO43" s="96">
        <v>0</v>
      </c>
      <c r="AP43" s="96">
        <v>0</v>
      </c>
      <c r="AQ43" s="96">
        <v>0</v>
      </c>
      <c r="AR43" s="105">
        <v>0</v>
      </c>
      <c r="AS43" s="104">
        <v>0</v>
      </c>
      <c r="AT43" s="104">
        <v>0</v>
      </c>
      <c r="AU43" s="109">
        <v>0</v>
      </c>
      <c r="AV43" s="104">
        <v>0</v>
      </c>
      <c r="AW43" s="114">
        <v>0</v>
      </c>
      <c r="AX43" s="113">
        <v>0</v>
      </c>
      <c r="AY43" s="113">
        <v>0</v>
      </c>
      <c r="AZ43" s="113">
        <v>0</v>
      </c>
      <c r="BA43" s="113">
        <v>0</v>
      </c>
      <c r="BB43" s="121">
        <v>0</v>
      </c>
      <c r="BC43" s="120">
        <v>0</v>
      </c>
      <c r="BD43" s="120">
        <v>0</v>
      </c>
      <c r="BE43" s="120">
        <v>0</v>
      </c>
      <c r="BF43" s="120">
        <v>0</v>
      </c>
      <c r="BG43" s="5">
        <v>0</v>
      </c>
      <c r="BH43" s="5">
        <v>0</v>
      </c>
      <c r="BI43" s="5">
        <v>0</v>
      </c>
      <c r="BJ43" s="5">
        <v>0</v>
      </c>
      <c r="BK43" s="5">
        <v>0</v>
      </c>
      <c r="BL43" s="5">
        <v>0</v>
      </c>
      <c r="BM43" s="5">
        <v>0</v>
      </c>
      <c r="BN43" s="5">
        <v>0</v>
      </c>
      <c r="BO43" s="10">
        <v>0</v>
      </c>
      <c r="BP43" s="10">
        <v>0</v>
      </c>
      <c r="BQ43" s="5">
        <v>0</v>
      </c>
      <c r="BR43" s="5">
        <v>0</v>
      </c>
      <c r="BS43" s="5">
        <v>0</v>
      </c>
      <c r="BT43" s="5">
        <v>0</v>
      </c>
      <c r="BU43" s="5">
        <v>0</v>
      </c>
      <c r="BV43" s="128">
        <v>0</v>
      </c>
      <c r="BW43" s="127">
        <v>0</v>
      </c>
      <c r="BX43" s="127">
        <v>0</v>
      </c>
      <c r="BY43" s="132">
        <v>0</v>
      </c>
      <c r="BZ43" s="127">
        <v>1</v>
      </c>
      <c r="CA43" s="5">
        <v>0</v>
      </c>
      <c r="CB43" s="5">
        <v>0</v>
      </c>
      <c r="CC43" s="5">
        <v>0</v>
      </c>
      <c r="CD43" s="5">
        <v>0</v>
      </c>
      <c r="CE43" s="5">
        <v>0</v>
      </c>
    </row>
    <row r="44" spans="1:83" x14ac:dyDescent="0.25">
      <c r="A44" s="164" t="s">
        <v>74</v>
      </c>
      <c r="B44" s="165"/>
      <c r="C44" s="166"/>
      <c r="D44" s="50"/>
      <c r="E44" s="50"/>
      <c r="F44" s="50"/>
      <c r="G44" s="50"/>
      <c r="H44" s="52"/>
      <c r="I44" s="51"/>
      <c r="J44" s="50"/>
      <c r="K44" s="50"/>
      <c r="L44" s="50"/>
      <c r="M44" s="50"/>
      <c r="N44" s="67"/>
      <c r="O44" s="66"/>
      <c r="P44" s="66"/>
      <c r="Q44" s="66"/>
      <c r="R44" s="66"/>
      <c r="S44" s="73"/>
      <c r="T44" s="72"/>
      <c r="U44" s="72"/>
      <c r="V44" s="72"/>
      <c r="W44" s="72"/>
      <c r="X44" s="79"/>
      <c r="Y44" s="78"/>
      <c r="Z44" s="78"/>
      <c r="AA44" s="78"/>
      <c r="AB44" s="78"/>
      <c r="AC44" s="85"/>
      <c r="AD44" s="84"/>
      <c r="AE44" s="84"/>
      <c r="AF44" s="84"/>
      <c r="AG44" s="84"/>
      <c r="AH44" s="91"/>
      <c r="AI44" s="90"/>
      <c r="AJ44" s="90"/>
      <c r="AK44" s="90"/>
      <c r="AL44" s="90"/>
      <c r="AM44" s="97"/>
      <c r="AN44" s="96"/>
      <c r="AO44" s="96"/>
      <c r="AP44" s="96"/>
      <c r="AQ44" s="96"/>
      <c r="AR44" s="105"/>
      <c r="AS44" s="104"/>
      <c r="AT44" s="104"/>
      <c r="AU44" s="109"/>
      <c r="AV44" s="104"/>
      <c r="AW44" s="114"/>
      <c r="AX44" s="113"/>
      <c r="AY44" s="113"/>
      <c r="AZ44" s="113"/>
      <c r="BA44" s="113"/>
      <c r="BB44" s="121"/>
      <c r="BC44" s="120"/>
      <c r="BD44" s="120"/>
      <c r="BE44" s="120"/>
      <c r="BF44" s="120"/>
      <c r="BG44" s="5"/>
      <c r="BH44" s="5"/>
      <c r="BI44" s="5"/>
      <c r="BJ44" s="5"/>
      <c r="BK44" s="5"/>
      <c r="BL44" s="5"/>
      <c r="BM44" s="5"/>
      <c r="BN44" s="5"/>
      <c r="BO44" s="10"/>
      <c r="BP44" s="10"/>
      <c r="BQ44" s="5"/>
      <c r="BR44" s="5"/>
      <c r="BS44" s="5"/>
      <c r="BT44" s="5"/>
      <c r="BU44" s="5"/>
      <c r="BV44" s="128"/>
      <c r="BW44" s="127"/>
      <c r="BX44" s="127"/>
      <c r="BY44" s="132"/>
      <c r="BZ44" s="127"/>
      <c r="CA44" s="5"/>
      <c r="CB44" s="5"/>
      <c r="CC44" s="5"/>
      <c r="CD44" s="5"/>
      <c r="CE44" s="5"/>
    </row>
    <row r="45" spans="1:83" x14ac:dyDescent="0.25">
      <c r="A45" s="1">
        <v>31</v>
      </c>
      <c r="B45" s="2" t="s">
        <v>75</v>
      </c>
      <c r="C45" s="2" t="s">
        <v>76</v>
      </c>
      <c r="D45" s="50">
        <v>0</v>
      </c>
      <c r="E45" s="50">
        <v>0</v>
      </c>
      <c r="F45" s="50">
        <v>0</v>
      </c>
      <c r="G45" s="50">
        <v>1</v>
      </c>
      <c r="H45" s="52">
        <v>0</v>
      </c>
      <c r="I45" s="51">
        <v>0</v>
      </c>
      <c r="J45" s="50">
        <v>0</v>
      </c>
      <c r="K45" s="50">
        <v>0</v>
      </c>
      <c r="L45" s="50">
        <v>0</v>
      </c>
      <c r="M45" s="50">
        <v>1</v>
      </c>
      <c r="N45" s="67">
        <v>0</v>
      </c>
      <c r="O45" s="66">
        <v>0</v>
      </c>
      <c r="P45" s="66">
        <v>0</v>
      </c>
      <c r="Q45" s="66">
        <v>0</v>
      </c>
      <c r="R45" s="66">
        <v>0</v>
      </c>
      <c r="S45" s="73">
        <v>0</v>
      </c>
      <c r="T45" s="72">
        <v>1</v>
      </c>
      <c r="U45" s="72">
        <v>0</v>
      </c>
      <c r="V45" s="72">
        <v>0</v>
      </c>
      <c r="W45" s="72">
        <v>0</v>
      </c>
      <c r="X45" s="79">
        <v>0</v>
      </c>
      <c r="Y45" s="78">
        <v>0</v>
      </c>
      <c r="Z45" s="78">
        <v>0</v>
      </c>
      <c r="AA45" s="78">
        <v>0</v>
      </c>
      <c r="AB45" s="78">
        <v>0</v>
      </c>
      <c r="AC45" s="85">
        <v>1</v>
      </c>
      <c r="AD45" s="84">
        <v>1</v>
      </c>
      <c r="AE45" s="84">
        <v>1</v>
      </c>
      <c r="AF45" s="84">
        <v>0</v>
      </c>
      <c r="AG45" s="84">
        <v>0</v>
      </c>
      <c r="AH45" s="91">
        <v>0</v>
      </c>
      <c r="AI45" s="90">
        <v>0</v>
      </c>
      <c r="AJ45" s="90">
        <v>0</v>
      </c>
      <c r="AK45" s="90">
        <v>1</v>
      </c>
      <c r="AL45" s="90">
        <v>1</v>
      </c>
      <c r="AM45" s="97">
        <v>0</v>
      </c>
      <c r="AN45" s="96">
        <v>0</v>
      </c>
      <c r="AO45" s="96">
        <v>0</v>
      </c>
      <c r="AP45" s="96">
        <v>0</v>
      </c>
      <c r="AQ45" s="96">
        <v>0</v>
      </c>
      <c r="AR45" s="105">
        <v>0</v>
      </c>
      <c r="AS45" s="104">
        <v>0</v>
      </c>
      <c r="AT45" s="104">
        <v>0</v>
      </c>
      <c r="AU45" s="109">
        <v>0</v>
      </c>
      <c r="AV45" s="104">
        <v>1</v>
      </c>
      <c r="AW45" s="114">
        <v>0</v>
      </c>
      <c r="AX45" s="113">
        <v>0</v>
      </c>
      <c r="AY45" s="113">
        <v>0</v>
      </c>
      <c r="AZ45" s="113">
        <v>0</v>
      </c>
      <c r="BA45" s="113">
        <v>0</v>
      </c>
      <c r="BB45" s="121">
        <v>0</v>
      </c>
      <c r="BC45" s="120">
        <v>0</v>
      </c>
      <c r="BD45" s="120">
        <v>0</v>
      </c>
      <c r="BE45" s="120">
        <v>0</v>
      </c>
      <c r="BF45" s="120">
        <v>0</v>
      </c>
      <c r="BG45" s="5">
        <v>0</v>
      </c>
      <c r="BH45" s="5">
        <v>0</v>
      </c>
      <c r="BI45" s="5">
        <v>0</v>
      </c>
      <c r="BJ45" s="5">
        <v>0</v>
      </c>
      <c r="BK45" s="5">
        <v>0</v>
      </c>
      <c r="BL45" s="5">
        <v>0</v>
      </c>
      <c r="BM45" s="5">
        <v>0</v>
      </c>
      <c r="BN45" s="5">
        <v>0</v>
      </c>
      <c r="BO45" s="10">
        <v>0</v>
      </c>
      <c r="BP45" s="10">
        <v>0</v>
      </c>
      <c r="BQ45" s="5">
        <v>0</v>
      </c>
      <c r="BR45" s="5">
        <v>0</v>
      </c>
      <c r="BS45" s="5">
        <v>0</v>
      </c>
      <c r="BT45" s="5">
        <v>0</v>
      </c>
      <c r="BU45" s="5">
        <v>0</v>
      </c>
      <c r="BV45" s="128">
        <v>1</v>
      </c>
      <c r="BW45" s="127">
        <v>1</v>
      </c>
      <c r="BX45" s="127">
        <v>1</v>
      </c>
      <c r="BY45" s="132">
        <v>1</v>
      </c>
      <c r="BZ45" s="127">
        <v>1</v>
      </c>
      <c r="CA45" s="5">
        <v>0</v>
      </c>
      <c r="CB45" s="5">
        <v>0</v>
      </c>
      <c r="CC45" s="5">
        <v>0</v>
      </c>
      <c r="CD45" s="5">
        <v>0</v>
      </c>
      <c r="CE45" s="5">
        <v>0</v>
      </c>
    </row>
    <row r="46" spans="1:83" x14ac:dyDescent="0.25">
      <c r="A46" s="1">
        <v>32</v>
      </c>
      <c r="B46" s="2" t="s">
        <v>77</v>
      </c>
      <c r="C46" s="2" t="s">
        <v>78</v>
      </c>
      <c r="D46" s="50">
        <v>0</v>
      </c>
      <c r="E46" s="50">
        <v>0</v>
      </c>
      <c r="F46" s="50">
        <v>0</v>
      </c>
      <c r="G46" s="50">
        <v>0</v>
      </c>
      <c r="H46" s="52">
        <v>1</v>
      </c>
      <c r="I46" s="51">
        <v>0</v>
      </c>
      <c r="J46" s="50">
        <v>0</v>
      </c>
      <c r="K46" s="50">
        <v>1</v>
      </c>
      <c r="L46" s="50">
        <v>1</v>
      </c>
      <c r="M46" s="50">
        <v>1</v>
      </c>
      <c r="N46" s="67">
        <v>0</v>
      </c>
      <c r="O46" s="66">
        <v>0</v>
      </c>
      <c r="P46" s="66">
        <v>1</v>
      </c>
      <c r="Q46" s="66">
        <v>1</v>
      </c>
      <c r="R46" s="66">
        <v>1</v>
      </c>
      <c r="S46" s="73">
        <v>0</v>
      </c>
      <c r="T46" s="72">
        <v>0</v>
      </c>
      <c r="U46" s="72">
        <v>0</v>
      </c>
      <c r="V46" s="72">
        <v>0</v>
      </c>
      <c r="W46" s="72">
        <v>0</v>
      </c>
      <c r="X46" s="79">
        <v>0</v>
      </c>
      <c r="Y46" s="78">
        <v>0</v>
      </c>
      <c r="Z46" s="78">
        <v>0</v>
      </c>
      <c r="AA46" s="78">
        <v>0</v>
      </c>
      <c r="AB46" s="78">
        <v>0</v>
      </c>
      <c r="AC46" s="85">
        <v>1</v>
      </c>
      <c r="AD46" s="84">
        <v>1</v>
      </c>
      <c r="AE46" s="84">
        <v>1</v>
      </c>
      <c r="AF46" s="84">
        <v>1</v>
      </c>
      <c r="AG46" s="84">
        <v>1</v>
      </c>
      <c r="AH46" s="91">
        <v>0</v>
      </c>
      <c r="AI46" s="90">
        <v>0</v>
      </c>
      <c r="AJ46" s="90">
        <v>0</v>
      </c>
      <c r="AK46" s="90">
        <v>0</v>
      </c>
      <c r="AL46" s="90">
        <v>0</v>
      </c>
      <c r="AM46" s="97">
        <v>0</v>
      </c>
      <c r="AN46" s="96">
        <v>0</v>
      </c>
      <c r="AO46" s="96">
        <v>0</v>
      </c>
      <c r="AP46" s="96">
        <v>1</v>
      </c>
      <c r="AQ46" s="96">
        <v>0</v>
      </c>
      <c r="AR46" s="105">
        <v>0</v>
      </c>
      <c r="AS46" s="104">
        <v>0</v>
      </c>
      <c r="AT46" s="104">
        <v>0</v>
      </c>
      <c r="AU46" s="109">
        <v>0</v>
      </c>
      <c r="AV46" s="104">
        <v>1</v>
      </c>
      <c r="AW46" s="114">
        <v>0</v>
      </c>
      <c r="AX46" s="113">
        <v>0</v>
      </c>
      <c r="AY46" s="113">
        <v>0</v>
      </c>
      <c r="AZ46" s="113">
        <v>1</v>
      </c>
      <c r="BA46" s="113">
        <v>1</v>
      </c>
      <c r="BB46" s="121">
        <v>0</v>
      </c>
      <c r="BC46" s="120">
        <v>0</v>
      </c>
      <c r="BD46" s="120">
        <v>0</v>
      </c>
      <c r="BE46" s="120">
        <v>1</v>
      </c>
      <c r="BF46" s="120">
        <v>1</v>
      </c>
      <c r="BG46" s="5">
        <v>0</v>
      </c>
      <c r="BH46" s="5">
        <v>0</v>
      </c>
      <c r="BI46" s="5">
        <v>0</v>
      </c>
      <c r="BJ46" s="5">
        <v>1</v>
      </c>
      <c r="BK46" s="5">
        <v>1</v>
      </c>
      <c r="BL46" s="5">
        <v>0</v>
      </c>
      <c r="BM46" s="5">
        <v>0</v>
      </c>
      <c r="BN46" s="5">
        <v>0</v>
      </c>
      <c r="BO46" s="10">
        <v>1</v>
      </c>
      <c r="BP46" s="10">
        <v>1</v>
      </c>
      <c r="BQ46" s="5">
        <v>1</v>
      </c>
      <c r="BR46" s="5">
        <v>1</v>
      </c>
      <c r="BS46" s="5">
        <v>0</v>
      </c>
      <c r="BT46" s="5">
        <v>0</v>
      </c>
      <c r="BU46" s="5">
        <v>1</v>
      </c>
      <c r="BV46" s="128">
        <v>0</v>
      </c>
      <c r="BW46" s="127">
        <v>1</v>
      </c>
      <c r="BX46" s="127">
        <v>1</v>
      </c>
      <c r="BY46" s="132">
        <v>1</v>
      </c>
      <c r="BZ46" s="127">
        <v>1</v>
      </c>
      <c r="CA46" s="5">
        <v>0</v>
      </c>
      <c r="CB46" s="5">
        <v>1</v>
      </c>
      <c r="CC46" s="5">
        <v>1</v>
      </c>
      <c r="CD46" s="5">
        <v>1</v>
      </c>
      <c r="CE46" s="5">
        <v>1</v>
      </c>
    </row>
    <row r="47" spans="1:83" x14ac:dyDescent="0.25">
      <c r="A47" s="1">
        <v>33</v>
      </c>
      <c r="B47" s="2" t="s">
        <v>79</v>
      </c>
      <c r="C47" s="2" t="s">
        <v>80</v>
      </c>
      <c r="D47" s="50">
        <v>0</v>
      </c>
      <c r="E47" s="50">
        <v>0</v>
      </c>
      <c r="F47" s="50">
        <v>0</v>
      </c>
      <c r="G47" s="50">
        <v>0</v>
      </c>
      <c r="H47" s="52">
        <v>0</v>
      </c>
      <c r="I47" s="51">
        <v>1</v>
      </c>
      <c r="J47" s="50">
        <v>1</v>
      </c>
      <c r="K47" s="50">
        <v>0</v>
      </c>
      <c r="L47" s="50">
        <v>0</v>
      </c>
      <c r="M47" s="50">
        <v>0</v>
      </c>
      <c r="N47" s="67">
        <v>0</v>
      </c>
      <c r="O47" s="66">
        <v>0</v>
      </c>
      <c r="P47" s="66">
        <v>1</v>
      </c>
      <c r="Q47" s="66">
        <v>1</v>
      </c>
      <c r="R47" s="66">
        <v>1</v>
      </c>
      <c r="S47" s="73">
        <v>0</v>
      </c>
      <c r="T47" s="72">
        <v>0</v>
      </c>
      <c r="U47" s="72">
        <v>0</v>
      </c>
      <c r="V47" s="72">
        <v>0</v>
      </c>
      <c r="W47" s="72">
        <v>0</v>
      </c>
      <c r="X47" s="79">
        <v>0</v>
      </c>
      <c r="Y47" s="78">
        <v>0</v>
      </c>
      <c r="Z47" s="78">
        <v>0</v>
      </c>
      <c r="AA47" s="78">
        <v>0</v>
      </c>
      <c r="AB47" s="78">
        <v>0</v>
      </c>
      <c r="AC47" s="85">
        <v>0</v>
      </c>
      <c r="AD47" s="84">
        <v>0</v>
      </c>
      <c r="AE47" s="84">
        <v>0</v>
      </c>
      <c r="AF47" s="84">
        <v>1</v>
      </c>
      <c r="AG47" s="84">
        <v>1</v>
      </c>
      <c r="AH47" s="91">
        <v>0</v>
      </c>
      <c r="AI47" s="90">
        <v>0</v>
      </c>
      <c r="AJ47" s="90">
        <v>0</v>
      </c>
      <c r="AK47" s="90">
        <v>0</v>
      </c>
      <c r="AL47" s="90">
        <v>0</v>
      </c>
      <c r="AM47" s="97">
        <v>0</v>
      </c>
      <c r="AN47" s="96">
        <v>0</v>
      </c>
      <c r="AO47" s="96">
        <v>0</v>
      </c>
      <c r="AP47" s="96">
        <v>1</v>
      </c>
      <c r="AQ47" s="96">
        <v>0</v>
      </c>
      <c r="AR47" s="105">
        <v>0</v>
      </c>
      <c r="AS47" s="104">
        <v>0</v>
      </c>
      <c r="AT47" s="104">
        <v>0</v>
      </c>
      <c r="AU47" s="109">
        <v>0</v>
      </c>
      <c r="AV47" s="104">
        <v>1</v>
      </c>
      <c r="AW47" s="114">
        <v>0</v>
      </c>
      <c r="AX47" s="113">
        <v>0</v>
      </c>
      <c r="AY47" s="113">
        <v>0</v>
      </c>
      <c r="AZ47" s="113">
        <v>0</v>
      </c>
      <c r="BA47" s="113">
        <v>1</v>
      </c>
      <c r="BB47" s="121">
        <v>0</v>
      </c>
      <c r="BC47" s="120">
        <v>0</v>
      </c>
      <c r="BD47" s="120">
        <v>0</v>
      </c>
      <c r="BE47" s="120">
        <v>1</v>
      </c>
      <c r="BF47" s="120">
        <v>1</v>
      </c>
      <c r="BG47" s="5">
        <v>0</v>
      </c>
      <c r="BH47" s="5">
        <v>0</v>
      </c>
      <c r="BI47" s="5">
        <v>0</v>
      </c>
      <c r="BJ47" s="5">
        <v>1</v>
      </c>
      <c r="BK47" s="5">
        <v>1</v>
      </c>
      <c r="BL47" s="5">
        <v>0</v>
      </c>
      <c r="BM47" s="5">
        <v>0</v>
      </c>
      <c r="BN47" s="5">
        <v>0</v>
      </c>
      <c r="BO47" s="10">
        <v>1</v>
      </c>
      <c r="BP47" s="10">
        <v>1</v>
      </c>
      <c r="BQ47" s="5">
        <v>0</v>
      </c>
      <c r="BR47" s="5">
        <v>0</v>
      </c>
      <c r="BS47" s="5">
        <v>0</v>
      </c>
      <c r="BT47" s="5">
        <v>0</v>
      </c>
      <c r="BU47" s="5">
        <v>0</v>
      </c>
      <c r="BV47" s="128">
        <v>0</v>
      </c>
      <c r="BW47" s="127">
        <v>0</v>
      </c>
      <c r="BX47" s="127">
        <v>0</v>
      </c>
      <c r="BY47" s="132">
        <v>0</v>
      </c>
      <c r="BZ47" s="127">
        <v>0</v>
      </c>
      <c r="CA47" s="5">
        <v>0</v>
      </c>
      <c r="CB47" s="5">
        <v>0</v>
      </c>
      <c r="CC47" s="5">
        <v>0</v>
      </c>
      <c r="CD47" s="5">
        <v>0</v>
      </c>
      <c r="CE47" s="5">
        <v>1</v>
      </c>
    </row>
    <row r="48" spans="1:83" x14ac:dyDescent="0.25">
      <c r="A48" s="1">
        <v>34</v>
      </c>
      <c r="B48" s="2" t="s">
        <v>81</v>
      </c>
      <c r="C48" s="2" t="s">
        <v>82</v>
      </c>
      <c r="D48" s="50">
        <v>0</v>
      </c>
      <c r="E48" s="50">
        <v>0</v>
      </c>
      <c r="F48" s="50">
        <v>1</v>
      </c>
      <c r="G48" s="59">
        <v>1</v>
      </c>
      <c r="H48" s="52">
        <v>1</v>
      </c>
      <c r="I48" s="51">
        <v>0</v>
      </c>
      <c r="J48" s="50">
        <v>0</v>
      </c>
      <c r="K48" s="50">
        <v>0</v>
      </c>
      <c r="L48" s="50">
        <v>1</v>
      </c>
      <c r="M48" s="50">
        <v>0</v>
      </c>
      <c r="N48" s="67">
        <v>0</v>
      </c>
      <c r="O48" s="66">
        <v>0</v>
      </c>
      <c r="P48" s="66">
        <v>0</v>
      </c>
      <c r="Q48" s="66">
        <v>0</v>
      </c>
      <c r="R48" s="66">
        <v>0</v>
      </c>
      <c r="S48" s="73">
        <v>0</v>
      </c>
      <c r="T48" s="72">
        <v>0</v>
      </c>
      <c r="U48" s="72">
        <v>0</v>
      </c>
      <c r="V48" s="72">
        <v>0</v>
      </c>
      <c r="W48" s="72">
        <v>0</v>
      </c>
      <c r="X48" s="79">
        <v>0</v>
      </c>
      <c r="Y48" s="78">
        <v>0</v>
      </c>
      <c r="Z48" s="78">
        <v>0</v>
      </c>
      <c r="AA48" s="78">
        <v>0</v>
      </c>
      <c r="AB48" s="78">
        <v>0</v>
      </c>
      <c r="AC48" s="85">
        <v>0</v>
      </c>
      <c r="AD48" s="84">
        <v>1</v>
      </c>
      <c r="AE48" s="84">
        <v>1</v>
      </c>
      <c r="AF48" s="84">
        <v>1</v>
      </c>
      <c r="AG48" s="84">
        <v>1</v>
      </c>
      <c r="AH48" s="91">
        <v>0</v>
      </c>
      <c r="AI48" s="90">
        <v>0</v>
      </c>
      <c r="AJ48" s="90">
        <v>0</v>
      </c>
      <c r="AK48" s="90">
        <v>0</v>
      </c>
      <c r="AL48" s="90">
        <v>0</v>
      </c>
      <c r="AM48" s="97">
        <v>0</v>
      </c>
      <c r="AN48" s="96">
        <v>0</v>
      </c>
      <c r="AO48" s="96">
        <v>0</v>
      </c>
      <c r="AP48" s="96">
        <v>0</v>
      </c>
      <c r="AQ48" s="96">
        <v>0</v>
      </c>
      <c r="AR48" s="105">
        <v>0</v>
      </c>
      <c r="AS48" s="104">
        <v>0</v>
      </c>
      <c r="AT48" s="104">
        <v>0</v>
      </c>
      <c r="AU48" s="109">
        <v>0</v>
      </c>
      <c r="AV48" s="104">
        <v>0</v>
      </c>
      <c r="AW48" s="114">
        <v>0</v>
      </c>
      <c r="AX48" s="113">
        <v>0</v>
      </c>
      <c r="AY48" s="113">
        <v>0</v>
      </c>
      <c r="AZ48" s="113">
        <v>0</v>
      </c>
      <c r="BA48" s="113">
        <v>1</v>
      </c>
      <c r="BB48" s="121">
        <v>0</v>
      </c>
      <c r="BC48" s="120">
        <v>0</v>
      </c>
      <c r="BD48" s="120">
        <v>0</v>
      </c>
      <c r="BE48" s="120">
        <v>0</v>
      </c>
      <c r="BF48" s="120">
        <v>0</v>
      </c>
      <c r="BG48" s="5">
        <v>0</v>
      </c>
      <c r="BH48" s="5">
        <v>0</v>
      </c>
      <c r="BI48" s="5">
        <v>0</v>
      </c>
      <c r="BJ48" s="5">
        <v>0</v>
      </c>
      <c r="BK48" s="5">
        <v>0</v>
      </c>
      <c r="BL48" s="5">
        <v>1</v>
      </c>
      <c r="BM48" s="5">
        <v>1</v>
      </c>
      <c r="BN48" s="5">
        <v>1</v>
      </c>
      <c r="BO48" s="10">
        <v>0</v>
      </c>
      <c r="BP48" s="10">
        <v>0</v>
      </c>
      <c r="BQ48" s="5">
        <v>0</v>
      </c>
      <c r="BR48" s="5">
        <v>0</v>
      </c>
      <c r="BS48" s="5">
        <v>0</v>
      </c>
      <c r="BT48" s="5">
        <v>0</v>
      </c>
      <c r="BU48" s="5">
        <v>0</v>
      </c>
      <c r="BV48" s="128">
        <v>0</v>
      </c>
      <c r="BW48" s="127">
        <v>0</v>
      </c>
      <c r="BX48" s="127">
        <v>0</v>
      </c>
      <c r="BY48" s="132">
        <v>0</v>
      </c>
      <c r="BZ48" s="127">
        <v>0</v>
      </c>
      <c r="CA48" s="5">
        <v>0</v>
      </c>
      <c r="CB48" s="5">
        <v>0</v>
      </c>
      <c r="CC48" s="5">
        <v>0</v>
      </c>
      <c r="CD48" s="5">
        <v>0</v>
      </c>
      <c r="CE48" s="5">
        <v>0</v>
      </c>
    </row>
    <row r="49" spans="1:83" x14ac:dyDescent="0.25">
      <c r="A49" s="1">
        <v>35</v>
      </c>
      <c r="B49" s="2" t="s">
        <v>83</v>
      </c>
      <c r="C49" s="2" t="s">
        <v>84</v>
      </c>
      <c r="D49" s="50">
        <v>0</v>
      </c>
      <c r="E49" s="50">
        <v>0</v>
      </c>
      <c r="F49" s="50">
        <v>0</v>
      </c>
      <c r="G49" s="50">
        <v>0</v>
      </c>
      <c r="H49" s="52">
        <v>0</v>
      </c>
      <c r="I49" s="51">
        <v>0</v>
      </c>
      <c r="J49" s="50">
        <v>0</v>
      </c>
      <c r="K49" s="50">
        <v>0</v>
      </c>
      <c r="L49" s="50">
        <v>1</v>
      </c>
      <c r="M49" s="50">
        <v>1</v>
      </c>
      <c r="N49" s="67">
        <v>0</v>
      </c>
      <c r="O49" s="66">
        <v>0</v>
      </c>
      <c r="P49" s="66">
        <v>0</v>
      </c>
      <c r="Q49" s="66">
        <v>0</v>
      </c>
      <c r="R49" s="66">
        <v>0</v>
      </c>
      <c r="S49" s="73">
        <v>0</v>
      </c>
      <c r="T49" s="72">
        <v>0</v>
      </c>
      <c r="U49" s="72">
        <v>0</v>
      </c>
      <c r="V49" s="72">
        <v>0</v>
      </c>
      <c r="W49" s="72">
        <v>0</v>
      </c>
      <c r="X49" s="79">
        <v>0</v>
      </c>
      <c r="Y49" s="78">
        <v>0</v>
      </c>
      <c r="Z49" s="78">
        <v>0</v>
      </c>
      <c r="AA49" s="78">
        <v>0</v>
      </c>
      <c r="AB49" s="78">
        <v>0</v>
      </c>
      <c r="AC49" s="85">
        <v>0</v>
      </c>
      <c r="AD49" s="84">
        <v>1</v>
      </c>
      <c r="AE49" s="84">
        <v>0</v>
      </c>
      <c r="AF49" s="84">
        <v>0</v>
      </c>
      <c r="AG49" s="84">
        <v>0</v>
      </c>
      <c r="AH49" s="91">
        <v>0</v>
      </c>
      <c r="AI49" s="90">
        <v>0</v>
      </c>
      <c r="AJ49" s="90">
        <v>0</v>
      </c>
      <c r="AK49" s="90">
        <v>0</v>
      </c>
      <c r="AL49" s="90">
        <v>0</v>
      </c>
      <c r="AM49" s="97">
        <v>0</v>
      </c>
      <c r="AN49" s="96">
        <v>0</v>
      </c>
      <c r="AO49" s="96">
        <v>0</v>
      </c>
      <c r="AP49" s="96">
        <v>0</v>
      </c>
      <c r="AQ49" s="96">
        <v>0</v>
      </c>
      <c r="AR49" s="105">
        <v>0</v>
      </c>
      <c r="AS49" s="104">
        <v>0</v>
      </c>
      <c r="AT49" s="104">
        <v>0</v>
      </c>
      <c r="AU49" s="109">
        <v>0</v>
      </c>
      <c r="AV49" s="104">
        <v>0</v>
      </c>
      <c r="AW49" s="114">
        <v>0</v>
      </c>
      <c r="AX49" s="113">
        <v>0</v>
      </c>
      <c r="AY49" s="113">
        <v>0</v>
      </c>
      <c r="AZ49" s="113">
        <v>1</v>
      </c>
      <c r="BA49" s="113">
        <v>0</v>
      </c>
      <c r="BB49" s="121">
        <v>0</v>
      </c>
      <c r="BC49" s="120">
        <v>0</v>
      </c>
      <c r="BD49" s="120">
        <v>0</v>
      </c>
      <c r="BE49" s="120">
        <v>0</v>
      </c>
      <c r="BF49" s="120">
        <v>0</v>
      </c>
      <c r="BG49" s="5">
        <v>0</v>
      </c>
      <c r="BH49" s="5">
        <v>0</v>
      </c>
      <c r="BI49" s="5">
        <v>0</v>
      </c>
      <c r="BJ49" s="5">
        <v>0</v>
      </c>
      <c r="BK49" s="5">
        <v>0</v>
      </c>
      <c r="BL49" s="5">
        <v>0</v>
      </c>
      <c r="BM49" s="5">
        <v>0</v>
      </c>
      <c r="BN49" s="5">
        <v>0</v>
      </c>
      <c r="BO49" s="10">
        <v>0</v>
      </c>
      <c r="BP49" s="10">
        <v>0</v>
      </c>
      <c r="BQ49" s="5">
        <v>0</v>
      </c>
      <c r="BR49" s="5">
        <v>0</v>
      </c>
      <c r="BS49" s="5">
        <v>0</v>
      </c>
      <c r="BT49" s="5">
        <v>0</v>
      </c>
      <c r="BU49" s="5">
        <v>0</v>
      </c>
      <c r="BV49" s="128">
        <v>0</v>
      </c>
      <c r="BW49" s="127">
        <v>0</v>
      </c>
      <c r="BX49" s="127">
        <v>0</v>
      </c>
      <c r="BY49" s="132">
        <v>0</v>
      </c>
      <c r="BZ49" s="127">
        <v>0</v>
      </c>
      <c r="CA49" s="5">
        <v>0</v>
      </c>
      <c r="CB49" s="5">
        <v>0</v>
      </c>
      <c r="CC49" s="5">
        <v>0</v>
      </c>
      <c r="CD49" s="5">
        <v>0</v>
      </c>
      <c r="CE49" s="5">
        <v>1</v>
      </c>
    </row>
    <row r="50" spans="1:83" x14ac:dyDescent="0.25">
      <c r="A50" s="164" t="s">
        <v>85</v>
      </c>
      <c r="B50" s="165"/>
      <c r="C50" s="166"/>
      <c r="D50" s="50"/>
      <c r="E50" s="50"/>
      <c r="F50" s="50"/>
      <c r="G50" s="50"/>
      <c r="H50" s="52"/>
      <c r="I50" s="51"/>
      <c r="J50" s="50"/>
      <c r="K50" s="50"/>
      <c r="L50" s="50"/>
      <c r="M50" s="50"/>
      <c r="N50" s="67"/>
      <c r="O50" s="66"/>
      <c r="P50" s="66"/>
      <c r="Q50" s="66"/>
      <c r="R50" s="66"/>
      <c r="S50" s="73"/>
      <c r="T50" s="72"/>
      <c r="U50" s="72"/>
      <c r="V50" s="72"/>
      <c r="W50" s="72"/>
      <c r="X50" s="79"/>
      <c r="Y50" s="78"/>
      <c r="Z50" s="78"/>
      <c r="AA50" s="78"/>
      <c r="AB50" s="78"/>
      <c r="AC50" s="85"/>
      <c r="AD50" s="84"/>
      <c r="AE50" s="84"/>
      <c r="AF50" s="84"/>
      <c r="AG50" s="84"/>
      <c r="AH50" s="91"/>
      <c r="AI50" s="90"/>
      <c r="AJ50" s="90"/>
      <c r="AK50" s="90"/>
      <c r="AL50" s="90"/>
      <c r="AM50" s="97"/>
      <c r="AN50" s="96"/>
      <c r="AO50" s="96"/>
      <c r="AP50" s="96"/>
      <c r="AQ50" s="96"/>
      <c r="AR50" s="105"/>
      <c r="AS50" s="104"/>
      <c r="AT50" s="104"/>
      <c r="AU50" s="109"/>
      <c r="AV50" s="104"/>
      <c r="AW50" s="114"/>
      <c r="AX50" s="113"/>
      <c r="AY50" s="113"/>
      <c r="AZ50" s="113"/>
      <c r="BA50" s="113"/>
      <c r="BB50" s="121"/>
      <c r="BC50" s="120"/>
      <c r="BD50" s="120"/>
      <c r="BE50" s="120"/>
      <c r="BF50" s="120"/>
      <c r="BG50" s="5"/>
      <c r="BH50" s="5"/>
      <c r="BI50" s="5"/>
      <c r="BJ50" s="5"/>
      <c r="BK50" s="5"/>
      <c r="BL50" s="5"/>
      <c r="BM50" s="5"/>
      <c r="BN50" s="5"/>
      <c r="BO50" s="10"/>
      <c r="BP50" s="10"/>
      <c r="BQ50" s="5"/>
      <c r="BR50" s="5"/>
      <c r="BS50" s="5"/>
      <c r="BT50" s="5"/>
      <c r="BU50" s="5"/>
      <c r="BV50" s="128"/>
      <c r="BW50" s="127"/>
      <c r="BX50" s="127"/>
      <c r="BY50" s="132"/>
      <c r="BZ50" s="127"/>
      <c r="CA50" s="5"/>
      <c r="CB50" s="5"/>
      <c r="CC50" s="5"/>
      <c r="CD50" s="5"/>
      <c r="CE50" s="5"/>
    </row>
    <row r="51" spans="1:83" x14ac:dyDescent="0.25">
      <c r="A51" s="1">
        <v>36</v>
      </c>
      <c r="B51" s="2" t="s">
        <v>86</v>
      </c>
      <c r="C51" s="2" t="s">
        <v>87</v>
      </c>
      <c r="D51" s="50">
        <v>0</v>
      </c>
      <c r="E51" s="50">
        <v>0</v>
      </c>
      <c r="F51" s="50">
        <v>0</v>
      </c>
      <c r="G51" s="50">
        <v>0</v>
      </c>
      <c r="H51" s="52">
        <v>0</v>
      </c>
      <c r="I51" s="51">
        <v>0</v>
      </c>
      <c r="J51" s="50">
        <v>0</v>
      </c>
      <c r="K51" s="50">
        <v>0</v>
      </c>
      <c r="L51" s="50">
        <v>0</v>
      </c>
      <c r="M51" s="50">
        <v>0</v>
      </c>
      <c r="N51" s="67">
        <v>1</v>
      </c>
      <c r="O51" s="66">
        <v>1</v>
      </c>
      <c r="P51" s="66">
        <v>0</v>
      </c>
      <c r="Q51" s="66">
        <v>0</v>
      </c>
      <c r="R51" s="66">
        <v>1</v>
      </c>
      <c r="S51" s="73">
        <v>0</v>
      </c>
      <c r="T51" s="72">
        <v>1</v>
      </c>
      <c r="U51" s="72">
        <v>1</v>
      </c>
      <c r="V51" s="72">
        <v>1</v>
      </c>
      <c r="W51" s="72">
        <v>1</v>
      </c>
      <c r="X51" s="79">
        <v>0</v>
      </c>
      <c r="Y51" s="78">
        <v>1</v>
      </c>
      <c r="Z51" s="78">
        <v>1</v>
      </c>
      <c r="AA51" s="78">
        <v>1</v>
      </c>
      <c r="AB51" s="78">
        <v>1</v>
      </c>
      <c r="AC51" s="85">
        <v>0</v>
      </c>
      <c r="AD51" s="84">
        <v>0</v>
      </c>
      <c r="AE51" s="84">
        <v>0</v>
      </c>
      <c r="AF51" s="84">
        <v>0</v>
      </c>
      <c r="AG51" s="84">
        <v>0</v>
      </c>
      <c r="AH51" s="91">
        <v>0</v>
      </c>
      <c r="AI51" s="90">
        <v>0</v>
      </c>
      <c r="AJ51" s="90">
        <v>1</v>
      </c>
      <c r="AK51" s="90">
        <v>1</v>
      </c>
      <c r="AL51" s="90">
        <v>1</v>
      </c>
      <c r="AM51" s="97">
        <v>1</v>
      </c>
      <c r="AN51" s="96">
        <v>1</v>
      </c>
      <c r="AO51" s="96">
        <v>1</v>
      </c>
      <c r="AP51" s="96">
        <v>0</v>
      </c>
      <c r="AQ51" s="96">
        <v>1</v>
      </c>
      <c r="AR51" s="105">
        <v>0</v>
      </c>
      <c r="AS51" s="104">
        <v>0</v>
      </c>
      <c r="AT51" s="104">
        <v>0</v>
      </c>
      <c r="AU51" s="109">
        <v>0</v>
      </c>
      <c r="AV51" s="104">
        <v>0</v>
      </c>
      <c r="AW51" s="114">
        <v>0</v>
      </c>
      <c r="AX51" s="113">
        <v>0</v>
      </c>
      <c r="AY51" s="113">
        <v>0</v>
      </c>
      <c r="AZ51" s="113">
        <v>0</v>
      </c>
      <c r="BA51" s="113">
        <v>0</v>
      </c>
      <c r="BB51" s="121">
        <v>0</v>
      </c>
      <c r="BC51" s="120">
        <v>0</v>
      </c>
      <c r="BD51" s="120">
        <v>1</v>
      </c>
      <c r="BE51" s="120">
        <v>0</v>
      </c>
      <c r="BF51" s="120">
        <v>0</v>
      </c>
      <c r="BG51" s="5">
        <v>0</v>
      </c>
      <c r="BH51" s="5">
        <v>0</v>
      </c>
      <c r="BI51" s="5">
        <v>0</v>
      </c>
      <c r="BJ51" s="5">
        <v>0</v>
      </c>
      <c r="BK51" s="5">
        <v>0</v>
      </c>
      <c r="BL51" s="5">
        <v>1</v>
      </c>
      <c r="BM51" s="5">
        <v>1</v>
      </c>
      <c r="BN51" s="5">
        <v>1</v>
      </c>
      <c r="BO51" s="10">
        <v>0</v>
      </c>
      <c r="BP51" s="10">
        <v>0</v>
      </c>
      <c r="BQ51" s="5">
        <v>1</v>
      </c>
      <c r="BR51" s="5">
        <v>1</v>
      </c>
      <c r="BS51" s="5">
        <v>1</v>
      </c>
      <c r="BT51" s="5">
        <v>1</v>
      </c>
      <c r="BU51" s="5">
        <v>1</v>
      </c>
      <c r="BV51" s="128">
        <v>0</v>
      </c>
      <c r="BW51" s="127">
        <v>1</v>
      </c>
      <c r="BX51" s="127">
        <v>0</v>
      </c>
      <c r="BY51" s="132">
        <v>0</v>
      </c>
      <c r="BZ51" s="127">
        <v>0</v>
      </c>
      <c r="CA51" s="5">
        <v>1</v>
      </c>
      <c r="CB51" s="5">
        <v>1</v>
      </c>
      <c r="CC51" s="5">
        <v>1</v>
      </c>
      <c r="CD51" s="5">
        <v>1</v>
      </c>
      <c r="CE51" s="5">
        <v>1</v>
      </c>
    </row>
    <row r="52" spans="1:83" x14ac:dyDescent="0.25">
      <c r="A52" s="1">
        <v>37</v>
      </c>
      <c r="B52" s="2" t="s">
        <v>88</v>
      </c>
      <c r="C52" s="2" t="s">
        <v>89</v>
      </c>
      <c r="D52" s="50">
        <v>0</v>
      </c>
      <c r="E52" s="50">
        <v>0</v>
      </c>
      <c r="F52" s="50">
        <v>0</v>
      </c>
      <c r="G52" s="50">
        <v>0</v>
      </c>
      <c r="H52" s="52">
        <v>0</v>
      </c>
      <c r="I52" s="51">
        <v>0</v>
      </c>
      <c r="J52" s="50">
        <v>0</v>
      </c>
      <c r="K52" s="50">
        <v>0</v>
      </c>
      <c r="L52" s="50">
        <v>0</v>
      </c>
      <c r="M52" s="50">
        <v>0</v>
      </c>
      <c r="N52" s="67">
        <v>0</v>
      </c>
      <c r="O52" s="66">
        <v>0</v>
      </c>
      <c r="P52" s="66">
        <v>0</v>
      </c>
      <c r="Q52" s="66">
        <v>0</v>
      </c>
      <c r="R52" s="66">
        <v>0</v>
      </c>
      <c r="S52" s="73">
        <v>0</v>
      </c>
      <c r="T52" s="72">
        <v>0</v>
      </c>
      <c r="U52" s="72">
        <v>0</v>
      </c>
      <c r="V52" s="72">
        <v>0</v>
      </c>
      <c r="W52" s="72">
        <v>0</v>
      </c>
      <c r="X52" s="79">
        <v>0</v>
      </c>
      <c r="Y52" s="78">
        <v>0</v>
      </c>
      <c r="Z52" s="78">
        <v>0</v>
      </c>
      <c r="AA52" s="78">
        <v>0</v>
      </c>
      <c r="AB52" s="78">
        <v>0</v>
      </c>
      <c r="AC52" s="85">
        <v>0</v>
      </c>
      <c r="AD52" s="84">
        <v>0</v>
      </c>
      <c r="AE52" s="84">
        <v>0</v>
      </c>
      <c r="AF52" s="84">
        <v>0</v>
      </c>
      <c r="AG52" s="84">
        <v>0</v>
      </c>
      <c r="AH52" s="91">
        <v>0</v>
      </c>
      <c r="AI52" s="90">
        <v>0</v>
      </c>
      <c r="AJ52" s="90">
        <v>0</v>
      </c>
      <c r="AK52" s="90">
        <v>0</v>
      </c>
      <c r="AL52" s="90">
        <v>0</v>
      </c>
      <c r="AM52" s="97">
        <v>0</v>
      </c>
      <c r="AN52" s="96">
        <v>0</v>
      </c>
      <c r="AO52" s="96">
        <v>0</v>
      </c>
      <c r="AP52" s="96">
        <v>0</v>
      </c>
      <c r="AQ52" s="96">
        <v>0</v>
      </c>
      <c r="AR52" s="105">
        <v>0</v>
      </c>
      <c r="AS52" s="104">
        <v>0</v>
      </c>
      <c r="AT52" s="104">
        <v>0</v>
      </c>
      <c r="AU52" s="109">
        <v>0</v>
      </c>
      <c r="AV52" s="104">
        <v>0</v>
      </c>
      <c r="AW52" s="114">
        <v>0</v>
      </c>
      <c r="AX52" s="113">
        <v>0</v>
      </c>
      <c r="AY52" s="113">
        <v>0</v>
      </c>
      <c r="AZ52" s="113">
        <v>0</v>
      </c>
      <c r="BA52" s="113">
        <v>0</v>
      </c>
      <c r="BB52" s="121">
        <v>0</v>
      </c>
      <c r="BC52" s="120">
        <v>0</v>
      </c>
      <c r="BD52" s="120">
        <v>0</v>
      </c>
      <c r="BE52" s="120">
        <v>0</v>
      </c>
      <c r="BF52" s="120">
        <v>0</v>
      </c>
      <c r="BG52" s="5">
        <v>0</v>
      </c>
      <c r="BH52" s="5">
        <v>0</v>
      </c>
      <c r="BI52" s="5">
        <v>0</v>
      </c>
      <c r="BJ52" s="5">
        <v>0</v>
      </c>
      <c r="BK52" s="5">
        <v>0</v>
      </c>
      <c r="BL52" s="5">
        <v>0</v>
      </c>
      <c r="BM52" s="5">
        <v>0</v>
      </c>
      <c r="BN52" s="5">
        <v>0</v>
      </c>
      <c r="BO52" s="10">
        <v>0</v>
      </c>
      <c r="BP52" s="10">
        <v>0</v>
      </c>
      <c r="BQ52" s="5">
        <v>0</v>
      </c>
      <c r="BR52" s="5">
        <v>0</v>
      </c>
      <c r="BS52" s="5">
        <v>0</v>
      </c>
      <c r="BT52" s="5">
        <v>0</v>
      </c>
      <c r="BU52" s="5">
        <v>0</v>
      </c>
      <c r="BV52" s="128">
        <v>0</v>
      </c>
      <c r="BW52" s="127">
        <v>0</v>
      </c>
      <c r="BX52" s="127">
        <v>0</v>
      </c>
      <c r="BY52" s="132">
        <v>0</v>
      </c>
      <c r="BZ52" s="127">
        <v>0</v>
      </c>
      <c r="CA52" s="5">
        <v>0</v>
      </c>
      <c r="CB52" s="5">
        <v>0</v>
      </c>
      <c r="CC52" s="5">
        <v>0</v>
      </c>
      <c r="CD52" s="5">
        <v>0</v>
      </c>
      <c r="CE52" s="5">
        <v>0</v>
      </c>
    </row>
    <row r="53" spans="1:83" x14ac:dyDescent="0.25">
      <c r="A53" s="164" t="s">
        <v>90</v>
      </c>
      <c r="B53" s="165"/>
      <c r="C53" s="166"/>
      <c r="D53" s="50"/>
      <c r="E53" s="50"/>
      <c r="F53" s="50"/>
      <c r="G53" s="50"/>
      <c r="H53" s="52"/>
      <c r="I53" s="51"/>
      <c r="J53" s="50"/>
      <c r="K53" s="50"/>
      <c r="L53" s="50"/>
      <c r="M53" s="50"/>
      <c r="N53" s="67"/>
      <c r="O53" s="66"/>
      <c r="P53" s="66"/>
      <c r="Q53" s="66"/>
      <c r="R53" s="66"/>
      <c r="S53" s="73"/>
      <c r="T53" s="72"/>
      <c r="U53" s="72"/>
      <c r="V53" s="72"/>
      <c r="W53" s="72"/>
      <c r="X53" s="79"/>
      <c r="Y53" s="78"/>
      <c r="Z53" s="78"/>
      <c r="AA53" s="78"/>
      <c r="AB53" s="78"/>
      <c r="AC53" s="85"/>
      <c r="AD53" s="84"/>
      <c r="AE53" s="84"/>
      <c r="AF53" s="84"/>
      <c r="AG53" s="84"/>
      <c r="AH53" s="91"/>
      <c r="AI53" s="90"/>
      <c r="AJ53" s="90"/>
      <c r="AK53" s="90"/>
      <c r="AL53" s="90"/>
      <c r="AM53" s="97"/>
      <c r="AN53" s="96"/>
      <c r="AO53" s="96"/>
      <c r="AP53" s="96"/>
      <c r="AQ53" s="96"/>
      <c r="AR53" s="105"/>
      <c r="AS53" s="104"/>
      <c r="AT53" s="104"/>
      <c r="AU53" s="109"/>
      <c r="AV53" s="104"/>
      <c r="AW53" s="114"/>
      <c r="AX53" s="113"/>
      <c r="AY53" s="113"/>
      <c r="AZ53" s="113"/>
      <c r="BA53" s="113"/>
      <c r="BB53" s="121"/>
      <c r="BC53" s="120"/>
      <c r="BD53" s="120"/>
      <c r="BE53" s="120"/>
      <c r="BF53" s="120"/>
      <c r="BG53" s="5"/>
      <c r="BH53" s="5"/>
      <c r="BI53" s="5"/>
      <c r="BJ53" s="5"/>
      <c r="BK53" s="5"/>
      <c r="BL53" s="5"/>
      <c r="BM53" s="5"/>
      <c r="BN53" s="5"/>
      <c r="BO53" s="10"/>
      <c r="BP53" s="10"/>
      <c r="BQ53" s="5"/>
      <c r="BR53" s="5"/>
      <c r="BS53" s="5"/>
      <c r="BT53" s="5"/>
      <c r="BU53" s="5"/>
      <c r="BV53" s="128"/>
      <c r="BW53" s="127"/>
      <c r="BX53" s="127"/>
      <c r="BY53" s="132"/>
      <c r="BZ53" s="127"/>
      <c r="CA53" s="5"/>
      <c r="CB53" s="5"/>
      <c r="CC53" s="5"/>
      <c r="CD53" s="5"/>
      <c r="CE53" s="5"/>
    </row>
    <row r="54" spans="1:83" x14ac:dyDescent="0.25">
      <c r="A54" s="1">
        <v>38</v>
      </c>
      <c r="B54" s="2" t="s">
        <v>91</v>
      </c>
      <c r="C54" s="2" t="s">
        <v>92</v>
      </c>
      <c r="D54" s="50">
        <v>0</v>
      </c>
      <c r="E54" s="50">
        <v>0</v>
      </c>
      <c r="F54" s="50">
        <v>0</v>
      </c>
      <c r="G54" s="50">
        <v>1</v>
      </c>
      <c r="H54" s="52">
        <v>0</v>
      </c>
      <c r="I54" s="51">
        <v>1</v>
      </c>
      <c r="J54" s="50">
        <v>1</v>
      </c>
      <c r="K54" s="50">
        <v>1</v>
      </c>
      <c r="L54" s="50">
        <v>0</v>
      </c>
      <c r="M54" s="50">
        <v>0</v>
      </c>
      <c r="N54" s="67">
        <v>1</v>
      </c>
      <c r="O54" s="66">
        <v>1</v>
      </c>
      <c r="P54" s="66">
        <v>1</v>
      </c>
      <c r="Q54" s="66">
        <v>1</v>
      </c>
      <c r="R54" s="66">
        <v>0</v>
      </c>
      <c r="S54" s="73">
        <v>0</v>
      </c>
      <c r="T54" s="72">
        <v>0</v>
      </c>
      <c r="U54" s="72">
        <v>0</v>
      </c>
      <c r="V54" s="72">
        <v>0</v>
      </c>
      <c r="W54" s="72">
        <v>0</v>
      </c>
      <c r="X54" s="79">
        <v>0</v>
      </c>
      <c r="Y54" s="78">
        <v>0</v>
      </c>
      <c r="Z54" s="78">
        <v>0</v>
      </c>
      <c r="AA54" s="78">
        <v>0</v>
      </c>
      <c r="AB54" s="78">
        <v>0</v>
      </c>
      <c r="AC54" s="85">
        <v>1</v>
      </c>
      <c r="AD54" s="84">
        <v>1</v>
      </c>
      <c r="AE54" s="84">
        <v>1</v>
      </c>
      <c r="AF54" s="84">
        <v>1</v>
      </c>
      <c r="AG54" s="84">
        <v>0</v>
      </c>
      <c r="AH54" s="91">
        <v>0</v>
      </c>
      <c r="AI54" s="90">
        <v>0</v>
      </c>
      <c r="AJ54" s="90">
        <v>0</v>
      </c>
      <c r="AK54" s="90">
        <v>0</v>
      </c>
      <c r="AL54" s="90">
        <v>0</v>
      </c>
      <c r="AM54" s="97">
        <v>0</v>
      </c>
      <c r="AN54" s="96">
        <v>0</v>
      </c>
      <c r="AO54" s="96">
        <v>0</v>
      </c>
      <c r="AP54" s="96">
        <v>0</v>
      </c>
      <c r="AQ54" s="96">
        <v>0</v>
      </c>
      <c r="AR54" s="105">
        <v>0</v>
      </c>
      <c r="AS54" s="104">
        <v>0</v>
      </c>
      <c r="AT54" s="104">
        <v>0</v>
      </c>
      <c r="AU54" s="109">
        <v>0</v>
      </c>
      <c r="AV54" s="104">
        <v>0</v>
      </c>
      <c r="AW54" s="114">
        <v>0</v>
      </c>
      <c r="AX54" s="113">
        <v>0</v>
      </c>
      <c r="AY54" s="113">
        <v>0</v>
      </c>
      <c r="AZ54" s="113">
        <v>0</v>
      </c>
      <c r="BA54" s="113">
        <v>0</v>
      </c>
      <c r="BB54" s="121">
        <v>0</v>
      </c>
      <c r="BC54" s="120">
        <v>0</v>
      </c>
      <c r="BD54" s="120">
        <v>0</v>
      </c>
      <c r="BE54" s="120">
        <v>0</v>
      </c>
      <c r="BF54" s="120">
        <v>0</v>
      </c>
      <c r="BG54" s="5">
        <v>0</v>
      </c>
      <c r="BH54" s="5">
        <v>0</v>
      </c>
      <c r="BI54" s="5">
        <v>0</v>
      </c>
      <c r="BJ54" s="5">
        <v>0</v>
      </c>
      <c r="BK54" s="5">
        <v>0</v>
      </c>
      <c r="BL54" s="5">
        <v>0</v>
      </c>
      <c r="BM54" s="5">
        <v>0</v>
      </c>
      <c r="BN54" s="5">
        <v>0</v>
      </c>
      <c r="BO54" s="10">
        <v>0</v>
      </c>
      <c r="BP54" s="10">
        <v>0</v>
      </c>
      <c r="BQ54" s="5">
        <v>0</v>
      </c>
      <c r="BR54" s="5">
        <v>0</v>
      </c>
      <c r="BS54" s="5">
        <v>0</v>
      </c>
      <c r="BT54" s="5">
        <v>0</v>
      </c>
      <c r="BU54" s="5">
        <v>0</v>
      </c>
      <c r="BV54" s="128">
        <v>0</v>
      </c>
      <c r="BW54" s="127">
        <v>0</v>
      </c>
      <c r="BX54" s="127">
        <v>0</v>
      </c>
      <c r="BY54" s="132">
        <v>0</v>
      </c>
      <c r="BZ54" s="127">
        <v>0</v>
      </c>
      <c r="CA54" s="5">
        <v>0</v>
      </c>
      <c r="CB54" s="5">
        <v>0</v>
      </c>
      <c r="CC54" s="5">
        <v>0</v>
      </c>
      <c r="CD54" s="5">
        <v>0</v>
      </c>
      <c r="CE54" s="5">
        <v>0</v>
      </c>
    </row>
    <row r="55" spans="1:83" x14ac:dyDescent="0.25">
      <c r="A55" s="164" t="s">
        <v>93</v>
      </c>
      <c r="B55" s="165"/>
      <c r="C55" s="166"/>
      <c r="D55" s="50"/>
      <c r="E55" s="50"/>
      <c r="F55" s="50"/>
      <c r="G55" s="50"/>
      <c r="H55" s="52"/>
      <c r="I55" s="51"/>
      <c r="J55" s="50"/>
      <c r="K55" s="50"/>
      <c r="L55" s="50"/>
      <c r="M55" s="50"/>
      <c r="N55" s="67"/>
      <c r="O55" s="66"/>
      <c r="P55" s="66"/>
      <c r="Q55" s="66"/>
      <c r="R55" s="66"/>
      <c r="S55" s="73"/>
      <c r="T55" s="72"/>
      <c r="U55" s="72"/>
      <c r="V55" s="72"/>
      <c r="W55" s="72"/>
      <c r="X55" s="79"/>
      <c r="Y55" s="78"/>
      <c r="Z55" s="78"/>
      <c r="AA55" s="78"/>
      <c r="AB55" s="78"/>
      <c r="AC55" s="85"/>
      <c r="AD55" s="84"/>
      <c r="AE55" s="84"/>
      <c r="AF55" s="84"/>
      <c r="AG55" s="84"/>
      <c r="AH55" s="91"/>
      <c r="AI55" s="90"/>
      <c r="AJ55" s="90"/>
      <c r="AK55" s="90"/>
      <c r="AL55" s="90"/>
      <c r="AM55" s="97"/>
      <c r="AN55" s="96"/>
      <c r="AO55" s="96"/>
      <c r="AP55" s="96"/>
      <c r="AQ55" s="96"/>
      <c r="AR55" s="105"/>
      <c r="AS55" s="104"/>
      <c r="AT55" s="104"/>
      <c r="AU55" s="109"/>
      <c r="AV55" s="104"/>
      <c r="AW55" s="114"/>
      <c r="AX55" s="113"/>
      <c r="AY55" s="113"/>
      <c r="AZ55" s="113"/>
      <c r="BA55" s="113"/>
      <c r="BB55" s="121"/>
      <c r="BC55" s="120"/>
      <c r="BD55" s="120"/>
      <c r="BE55" s="120"/>
      <c r="BF55" s="120"/>
      <c r="BG55" s="5"/>
      <c r="BH55" s="5"/>
      <c r="BI55" s="5"/>
      <c r="BJ55" s="5"/>
      <c r="BK55" s="5"/>
      <c r="BL55" s="5"/>
      <c r="BM55" s="5"/>
      <c r="BN55" s="5"/>
      <c r="BO55" s="10"/>
      <c r="BP55" s="10"/>
      <c r="BQ55" s="5"/>
      <c r="BR55" s="5"/>
      <c r="BS55" s="5"/>
      <c r="BT55" s="5"/>
      <c r="BU55" s="5"/>
      <c r="BV55" s="128"/>
      <c r="BW55" s="127"/>
      <c r="BX55" s="127"/>
      <c r="BY55" s="132"/>
      <c r="BZ55" s="127"/>
      <c r="CA55" s="5"/>
      <c r="CB55" s="5"/>
      <c r="CC55" s="5"/>
      <c r="CD55" s="5"/>
      <c r="CE55" s="5"/>
    </row>
    <row r="56" spans="1:83" x14ac:dyDescent="0.25">
      <c r="A56" s="1">
        <v>39</v>
      </c>
      <c r="B56" s="2" t="s">
        <v>94</v>
      </c>
      <c r="C56" s="2" t="s">
        <v>95</v>
      </c>
      <c r="D56" s="50">
        <v>0</v>
      </c>
      <c r="E56" s="50">
        <v>0</v>
      </c>
      <c r="F56" s="50">
        <v>0</v>
      </c>
      <c r="G56" s="50">
        <v>0</v>
      </c>
      <c r="H56" s="52">
        <v>0</v>
      </c>
      <c r="I56" s="51">
        <v>0</v>
      </c>
      <c r="J56" s="50">
        <v>0</v>
      </c>
      <c r="K56" s="50">
        <v>0</v>
      </c>
      <c r="L56" s="50">
        <v>0</v>
      </c>
      <c r="M56" s="50">
        <v>0</v>
      </c>
      <c r="N56" s="67">
        <v>0</v>
      </c>
      <c r="O56" s="66">
        <v>0</v>
      </c>
      <c r="P56" s="66">
        <v>0</v>
      </c>
      <c r="Q56" s="66">
        <v>0</v>
      </c>
      <c r="R56" s="66">
        <v>0</v>
      </c>
      <c r="S56" s="73">
        <v>0</v>
      </c>
      <c r="T56" s="72">
        <v>0</v>
      </c>
      <c r="U56" s="72">
        <v>0</v>
      </c>
      <c r="V56" s="72">
        <v>0</v>
      </c>
      <c r="W56" s="72">
        <v>1</v>
      </c>
      <c r="X56" s="79">
        <v>0</v>
      </c>
      <c r="Y56" s="78">
        <v>0</v>
      </c>
      <c r="Z56" s="78">
        <v>0</v>
      </c>
      <c r="AA56" s="78">
        <v>0</v>
      </c>
      <c r="AB56" s="78">
        <v>0</v>
      </c>
      <c r="AC56" s="85">
        <v>0</v>
      </c>
      <c r="AD56" s="84">
        <v>0</v>
      </c>
      <c r="AE56" s="84">
        <v>0</v>
      </c>
      <c r="AF56" s="84">
        <v>0</v>
      </c>
      <c r="AG56" s="84">
        <v>0</v>
      </c>
      <c r="AH56" s="91">
        <v>0</v>
      </c>
      <c r="AI56" s="90">
        <v>0</v>
      </c>
      <c r="AJ56" s="90">
        <v>0</v>
      </c>
      <c r="AK56" s="90">
        <v>0</v>
      </c>
      <c r="AL56" s="90">
        <v>0</v>
      </c>
      <c r="AM56" s="97">
        <v>0</v>
      </c>
      <c r="AN56" s="96">
        <v>0</v>
      </c>
      <c r="AO56" s="96">
        <v>0</v>
      </c>
      <c r="AP56" s="96">
        <v>0</v>
      </c>
      <c r="AQ56" s="96">
        <v>0</v>
      </c>
      <c r="AR56" s="105">
        <v>0</v>
      </c>
      <c r="AS56" s="104">
        <v>0</v>
      </c>
      <c r="AT56" s="104">
        <v>0</v>
      </c>
      <c r="AU56" s="109">
        <v>0</v>
      </c>
      <c r="AV56" s="104">
        <v>0</v>
      </c>
      <c r="AW56" s="114">
        <v>0</v>
      </c>
      <c r="AX56" s="113">
        <v>0</v>
      </c>
      <c r="AY56" s="113">
        <v>0</v>
      </c>
      <c r="AZ56" s="113">
        <v>0</v>
      </c>
      <c r="BA56" s="113">
        <v>1</v>
      </c>
      <c r="BB56" s="121">
        <v>0</v>
      </c>
      <c r="BC56" s="120">
        <v>0</v>
      </c>
      <c r="BD56" s="120">
        <v>0</v>
      </c>
      <c r="BE56" s="120">
        <v>0</v>
      </c>
      <c r="BF56" s="120">
        <v>0</v>
      </c>
      <c r="BG56" s="5">
        <v>0</v>
      </c>
      <c r="BH56" s="5">
        <v>0</v>
      </c>
      <c r="BI56" s="5">
        <v>0</v>
      </c>
      <c r="BJ56" s="5">
        <v>0</v>
      </c>
      <c r="BK56" s="5">
        <v>0</v>
      </c>
      <c r="BL56" s="5">
        <v>0</v>
      </c>
      <c r="BM56" s="5">
        <v>0</v>
      </c>
      <c r="BN56" s="5">
        <v>0</v>
      </c>
      <c r="BO56" s="10">
        <v>0</v>
      </c>
      <c r="BP56" s="10">
        <v>0</v>
      </c>
      <c r="BQ56" s="5">
        <v>0</v>
      </c>
      <c r="BR56" s="5">
        <v>0</v>
      </c>
      <c r="BS56" s="5">
        <v>0</v>
      </c>
      <c r="BT56" s="5">
        <v>1</v>
      </c>
      <c r="BU56" s="5">
        <v>1</v>
      </c>
      <c r="BV56" s="128">
        <v>0</v>
      </c>
      <c r="BW56" s="127">
        <v>0</v>
      </c>
      <c r="BX56" s="127">
        <v>0</v>
      </c>
      <c r="BY56" s="132">
        <v>0</v>
      </c>
      <c r="BZ56" s="127">
        <v>0</v>
      </c>
      <c r="CA56" s="5">
        <v>0</v>
      </c>
      <c r="CB56" s="5">
        <v>0</v>
      </c>
      <c r="CC56" s="5">
        <v>0</v>
      </c>
      <c r="CD56" s="5">
        <v>0</v>
      </c>
      <c r="CE56" s="5">
        <v>0</v>
      </c>
    </row>
    <row r="57" spans="1:83" x14ac:dyDescent="0.25">
      <c r="A57" s="164" t="s">
        <v>96</v>
      </c>
      <c r="B57" s="165"/>
      <c r="C57" s="166"/>
      <c r="D57" s="50"/>
      <c r="E57" s="50"/>
      <c r="F57" s="50"/>
      <c r="G57" s="50"/>
      <c r="H57" s="52"/>
      <c r="I57" s="51"/>
      <c r="J57" s="50"/>
      <c r="K57" s="50"/>
      <c r="L57" s="50"/>
      <c r="M57" s="50"/>
      <c r="N57" s="67"/>
      <c r="O57" s="66"/>
      <c r="P57" s="66"/>
      <c r="Q57" s="66"/>
      <c r="R57" s="66"/>
      <c r="S57" s="73"/>
      <c r="T57" s="72"/>
      <c r="U57" s="72"/>
      <c r="V57" s="72"/>
      <c r="W57" s="72"/>
      <c r="X57" s="79"/>
      <c r="Y57" s="78"/>
      <c r="Z57" s="78"/>
      <c r="AA57" s="78"/>
      <c r="AB57" s="78"/>
      <c r="AC57" s="85"/>
      <c r="AD57" s="84"/>
      <c r="AE57" s="84"/>
      <c r="AF57" s="84"/>
      <c r="AG57" s="84"/>
      <c r="AH57" s="91"/>
      <c r="AI57" s="90"/>
      <c r="AJ57" s="90"/>
      <c r="AK57" s="90"/>
      <c r="AL57" s="90"/>
      <c r="AM57" s="97"/>
      <c r="AN57" s="96"/>
      <c r="AO57" s="96"/>
      <c r="AP57" s="96"/>
      <c r="AQ57" s="96"/>
      <c r="AR57" s="105"/>
      <c r="AS57" s="104"/>
      <c r="AT57" s="104"/>
      <c r="AU57" s="109"/>
      <c r="AV57" s="104"/>
      <c r="AW57" s="114"/>
      <c r="AX57" s="113"/>
      <c r="AY57" s="113"/>
      <c r="AZ57" s="113"/>
      <c r="BA57" s="113"/>
      <c r="BB57" s="121"/>
      <c r="BC57" s="120"/>
      <c r="BD57" s="120"/>
      <c r="BE57" s="120"/>
      <c r="BF57" s="120"/>
      <c r="BG57" s="5"/>
      <c r="BH57" s="5"/>
      <c r="BI57" s="5"/>
      <c r="BJ57" s="5"/>
      <c r="BK57" s="5"/>
      <c r="BL57" s="5"/>
      <c r="BM57" s="5"/>
      <c r="BN57" s="5"/>
      <c r="BO57" s="10"/>
      <c r="BP57" s="10"/>
      <c r="BQ57" s="5"/>
      <c r="BR57" s="5"/>
      <c r="BS57" s="5"/>
      <c r="BT57" s="5"/>
      <c r="BU57" s="5"/>
      <c r="BV57" s="128"/>
      <c r="BW57" s="127"/>
      <c r="BX57" s="127"/>
      <c r="BY57" s="132"/>
      <c r="BZ57" s="127"/>
      <c r="CA57" s="5"/>
      <c r="CB57" s="5"/>
      <c r="CC57" s="5"/>
      <c r="CD57" s="5"/>
      <c r="CE57" s="5"/>
    </row>
    <row r="58" spans="1:83" x14ac:dyDescent="0.25">
      <c r="A58" s="1">
        <v>40</v>
      </c>
      <c r="B58" s="2" t="s">
        <v>97</v>
      </c>
      <c r="C58" s="2" t="s">
        <v>98</v>
      </c>
      <c r="D58" s="50">
        <v>0</v>
      </c>
      <c r="E58" s="50">
        <v>0</v>
      </c>
      <c r="F58" s="50">
        <v>0</v>
      </c>
      <c r="G58" s="50">
        <v>0</v>
      </c>
      <c r="H58" s="52">
        <v>0</v>
      </c>
      <c r="I58" s="51">
        <v>0</v>
      </c>
      <c r="J58" s="50">
        <v>0</v>
      </c>
      <c r="K58" s="50">
        <v>0</v>
      </c>
      <c r="L58" s="50">
        <v>0</v>
      </c>
      <c r="M58" s="50">
        <v>0</v>
      </c>
      <c r="N58" s="67">
        <v>0</v>
      </c>
      <c r="O58" s="66">
        <v>0</v>
      </c>
      <c r="P58" s="66">
        <v>0</v>
      </c>
      <c r="Q58" s="66">
        <v>0</v>
      </c>
      <c r="R58" s="66">
        <v>0</v>
      </c>
      <c r="S58" s="73">
        <v>1</v>
      </c>
      <c r="T58" s="72">
        <v>1</v>
      </c>
      <c r="U58" s="72">
        <v>1</v>
      </c>
      <c r="V58" s="72">
        <v>1</v>
      </c>
      <c r="W58" s="72">
        <v>1</v>
      </c>
      <c r="X58" s="79">
        <v>0</v>
      </c>
      <c r="Y58" s="78">
        <v>0</v>
      </c>
      <c r="Z58" s="78">
        <v>0</v>
      </c>
      <c r="AA58" s="78">
        <v>0</v>
      </c>
      <c r="AB58" s="78">
        <v>0</v>
      </c>
      <c r="AC58" s="85">
        <v>0</v>
      </c>
      <c r="AD58" s="84">
        <v>0</v>
      </c>
      <c r="AE58" s="84">
        <v>0</v>
      </c>
      <c r="AF58" s="84">
        <v>0</v>
      </c>
      <c r="AG58" s="84">
        <v>0</v>
      </c>
      <c r="AH58" s="91">
        <v>0</v>
      </c>
      <c r="AI58" s="90">
        <v>0</v>
      </c>
      <c r="AJ58" s="90">
        <v>0</v>
      </c>
      <c r="AK58" s="90">
        <v>0</v>
      </c>
      <c r="AL58" s="90">
        <v>0</v>
      </c>
      <c r="AM58" s="97">
        <v>0</v>
      </c>
      <c r="AN58" s="96">
        <v>0</v>
      </c>
      <c r="AO58" s="96">
        <v>0</v>
      </c>
      <c r="AP58" s="96">
        <v>0</v>
      </c>
      <c r="AQ58" s="96">
        <v>0</v>
      </c>
      <c r="AR58" s="105">
        <v>0</v>
      </c>
      <c r="AS58" s="104">
        <v>0</v>
      </c>
      <c r="AT58" s="104">
        <v>0</v>
      </c>
      <c r="AU58" s="109">
        <v>0</v>
      </c>
      <c r="AV58" s="104">
        <v>0</v>
      </c>
      <c r="AW58" s="114">
        <v>0</v>
      </c>
      <c r="AX58" s="113">
        <v>0</v>
      </c>
      <c r="AY58" s="113">
        <v>0</v>
      </c>
      <c r="AZ58" s="113">
        <v>0</v>
      </c>
      <c r="BA58" s="113">
        <v>0</v>
      </c>
      <c r="BB58" s="121">
        <v>0</v>
      </c>
      <c r="BC58" s="120">
        <v>0</v>
      </c>
      <c r="BD58" s="120">
        <v>0</v>
      </c>
      <c r="BE58" s="120">
        <v>0</v>
      </c>
      <c r="BF58" s="120">
        <v>0</v>
      </c>
      <c r="BG58" s="5">
        <v>0</v>
      </c>
      <c r="BH58" s="5">
        <v>0</v>
      </c>
      <c r="BI58" s="5">
        <v>0</v>
      </c>
      <c r="BJ58" s="5">
        <v>0</v>
      </c>
      <c r="BK58" s="5">
        <v>0</v>
      </c>
      <c r="BL58" s="5">
        <v>0</v>
      </c>
      <c r="BM58" s="5">
        <v>0</v>
      </c>
      <c r="BN58" s="5">
        <v>0</v>
      </c>
      <c r="BO58" s="10">
        <v>0</v>
      </c>
      <c r="BP58" s="10">
        <v>0</v>
      </c>
      <c r="BQ58" s="5">
        <v>0</v>
      </c>
      <c r="BR58" s="5">
        <v>0</v>
      </c>
      <c r="BS58" s="5">
        <v>1</v>
      </c>
      <c r="BT58" s="5">
        <v>0</v>
      </c>
      <c r="BU58" s="5">
        <v>0</v>
      </c>
      <c r="BV58" s="128">
        <v>1</v>
      </c>
      <c r="BW58" s="127">
        <v>1</v>
      </c>
      <c r="BX58" s="127">
        <v>1</v>
      </c>
      <c r="BY58" s="132">
        <v>1</v>
      </c>
      <c r="BZ58" s="127">
        <v>1</v>
      </c>
      <c r="CA58" s="5">
        <v>0</v>
      </c>
      <c r="CB58" s="5">
        <v>1</v>
      </c>
      <c r="CC58" s="5">
        <v>1</v>
      </c>
      <c r="CD58" s="5">
        <v>1</v>
      </c>
      <c r="CE58" s="5">
        <v>1</v>
      </c>
    </row>
    <row r="59" spans="1:83" x14ac:dyDescent="0.25">
      <c r="A59" s="164" t="s">
        <v>99</v>
      </c>
      <c r="B59" s="165"/>
      <c r="C59" s="166"/>
      <c r="D59" s="50"/>
      <c r="E59" s="50"/>
      <c r="F59" s="50"/>
      <c r="G59" s="50"/>
      <c r="H59" s="52"/>
      <c r="I59" s="51"/>
      <c r="J59" s="50"/>
      <c r="K59" s="50"/>
      <c r="L59" s="50"/>
      <c r="M59" s="50"/>
      <c r="N59" s="67"/>
      <c r="O59" s="66"/>
      <c r="P59" s="66"/>
      <c r="Q59" s="66"/>
      <c r="R59" s="66"/>
      <c r="S59" s="73"/>
      <c r="T59" s="72"/>
      <c r="U59" s="72"/>
      <c r="V59" s="72"/>
      <c r="W59" s="72"/>
      <c r="X59" s="79"/>
      <c r="Y59" s="78"/>
      <c r="Z59" s="78"/>
      <c r="AA59" s="78"/>
      <c r="AB59" s="78"/>
      <c r="AC59" s="85"/>
      <c r="AD59" s="84"/>
      <c r="AE59" s="84"/>
      <c r="AF59" s="84"/>
      <c r="AG59" s="84"/>
      <c r="AH59" s="91"/>
      <c r="AI59" s="90"/>
      <c r="AJ59" s="90"/>
      <c r="AK59" s="90"/>
      <c r="AL59" s="90"/>
      <c r="AM59" s="97"/>
      <c r="AN59" s="96"/>
      <c r="AO59" s="96"/>
      <c r="AP59" s="96"/>
      <c r="AQ59" s="96"/>
      <c r="AR59" s="105"/>
      <c r="AS59" s="104"/>
      <c r="AT59" s="104"/>
      <c r="AU59" s="109"/>
      <c r="AV59" s="104"/>
      <c r="AW59" s="114"/>
      <c r="AX59" s="113"/>
      <c r="AY59" s="113"/>
      <c r="AZ59" s="113"/>
      <c r="BA59" s="113"/>
      <c r="BB59" s="121"/>
      <c r="BC59" s="120"/>
      <c r="BD59" s="120"/>
      <c r="BE59" s="120"/>
      <c r="BF59" s="120"/>
      <c r="BG59" s="5"/>
      <c r="BH59" s="5"/>
      <c r="BI59" s="5"/>
      <c r="BJ59" s="5"/>
      <c r="BK59" s="5"/>
      <c r="BL59" s="5"/>
      <c r="BM59" s="5"/>
      <c r="BN59" s="5"/>
      <c r="BO59" s="10"/>
      <c r="BP59" s="10"/>
      <c r="BQ59" s="5"/>
      <c r="BR59" s="5"/>
      <c r="BS59" s="5"/>
      <c r="BT59" s="5"/>
      <c r="BU59" s="5"/>
      <c r="BV59" s="128"/>
      <c r="BW59" s="127"/>
      <c r="BX59" s="127"/>
      <c r="BY59" s="132"/>
      <c r="BZ59" s="127"/>
      <c r="CA59" s="5"/>
      <c r="CB59" s="5"/>
      <c r="CC59" s="5"/>
      <c r="CD59" s="5"/>
      <c r="CE59" s="5"/>
    </row>
    <row r="60" spans="1:83" x14ac:dyDescent="0.25">
      <c r="A60" s="1">
        <v>41</v>
      </c>
      <c r="B60" s="2" t="s">
        <v>100</v>
      </c>
      <c r="C60" s="2" t="s">
        <v>101</v>
      </c>
      <c r="D60" s="50">
        <v>0</v>
      </c>
      <c r="E60" s="50">
        <v>0</v>
      </c>
      <c r="F60" s="50">
        <v>0</v>
      </c>
      <c r="G60" s="50">
        <v>0</v>
      </c>
      <c r="H60" s="52">
        <v>0</v>
      </c>
      <c r="I60" s="51">
        <v>0</v>
      </c>
      <c r="J60" s="50">
        <v>0</v>
      </c>
      <c r="K60" s="50">
        <v>0</v>
      </c>
      <c r="L60" s="50">
        <v>1</v>
      </c>
      <c r="M60" s="50">
        <v>0</v>
      </c>
      <c r="N60" s="67">
        <v>0</v>
      </c>
      <c r="O60" s="66">
        <v>0</v>
      </c>
      <c r="P60" s="66">
        <v>0</v>
      </c>
      <c r="Q60" s="66">
        <v>0</v>
      </c>
      <c r="R60" s="66">
        <v>0</v>
      </c>
      <c r="S60" s="73">
        <v>0</v>
      </c>
      <c r="T60" s="72">
        <v>0</v>
      </c>
      <c r="U60" s="72">
        <v>0</v>
      </c>
      <c r="V60" s="72">
        <v>0</v>
      </c>
      <c r="W60" s="72">
        <v>0</v>
      </c>
      <c r="X60" s="79">
        <v>0</v>
      </c>
      <c r="Y60" s="78">
        <v>0</v>
      </c>
      <c r="Z60" s="78">
        <v>0</v>
      </c>
      <c r="AA60" s="78">
        <v>0</v>
      </c>
      <c r="AB60" s="78">
        <v>0</v>
      </c>
      <c r="AC60" s="85">
        <v>0</v>
      </c>
      <c r="AD60" s="84">
        <v>0</v>
      </c>
      <c r="AE60" s="84">
        <v>1</v>
      </c>
      <c r="AF60" s="84">
        <v>0</v>
      </c>
      <c r="AG60" s="84">
        <v>1</v>
      </c>
      <c r="AH60" s="91">
        <v>0</v>
      </c>
      <c r="AI60" s="90">
        <v>0</v>
      </c>
      <c r="AJ60" s="90">
        <v>0</v>
      </c>
      <c r="AK60" s="90">
        <v>0</v>
      </c>
      <c r="AL60" s="90">
        <v>0</v>
      </c>
      <c r="AM60" s="97">
        <v>0</v>
      </c>
      <c r="AN60" s="96">
        <v>0</v>
      </c>
      <c r="AO60" s="96">
        <v>0</v>
      </c>
      <c r="AP60" s="96">
        <v>0</v>
      </c>
      <c r="AQ60" s="96">
        <v>0</v>
      </c>
      <c r="AR60" s="105">
        <v>0</v>
      </c>
      <c r="AS60" s="104">
        <v>0</v>
      </c>
      <c r="AT60" s="104">
        <v>0</v>
      </c>
      <c r="AU60" s="109">
        <v>0</v>
      </c>
      <c r="AV60" s="104">
        <v>0</v>
      </c>
      <c r="AW60" s="114">
        <v>0</v>
      </c>
      <c r="AX60" s="113">
        <v>0</v>
      </c>
      <c r="AY60" s="113">
        <v>0</v>
      </c>
      <c r="AZ60" s="113">
        <v>0</v>
      </c>
      <c r="BA60" s="113">
        <v>0</v>
      </c>
      <c r="BB60" s="121">
        <v>0</v>
      </c>
      <c r="BC60" s="120">
        <v>0</v>
      </c>
      <c r="BD60" s="120">
        <v>0</v>
      </c>
      <c r="BE60" s="120">
        <v>0</v>
      </c>
      <c r="BF60" s="120">
        <v>0</v>
      </c>
      <c r="BG60" s="5">
        <v>0</v>
      </c>
      <c r="BH60" s="5">
        <v>0</v>
      </c>
      <c r="BI60" s="5">
        <v>0</v>
      </c>
      <c r="BJ60" s="5">
        <v>0</v>
      </c>
      <c r="BK60" s="5">
        <v>0</v>
      </c>
      <c r="BL60" s="5">
        <v>0</v>
      </c>
      <c r="BM60" s="5">
        <v>0</v>
      </c>
      <c r="BN60" s="5">
        <v>0</v>
      </c>
      <c r="BO60" s="10">
        <v>0</v>
      </c>
      <c r="BP60" s="10">
        <v>0</v>
      </c>
      <c r="BQ60" s="5">
        <v>0</v>
      </c>
      <c r="BR60" s="5">
        <v>0</v>
      </c>
      <c r="BS60" s="5">
        <v>0</v>
      </c>
      <c r="BT60" s="5">
        <v>0</v>
      </c>
      <c r="BU60" s="5">
        <v>0</v>
      </c>
      <c r="BV60" s="128">
        <v>0</v>
      </c>
      <c r="BW60" s="127">
        <v>0</v>
      </c>
      <c r="BX60" s="127">
        <v>0</v>
      </c>
      <c r="BY60" s="132">
        <v>0</v>
      </c>
      <c r="BZ60" s="127">
        <v>0</v>
      </c>
      <c r="CA60" s="5">
        <v>0</v>
      </c>
      <c r="CB60" s="5">
        <v>0</v>
      </c>
      <c r="CC60" s="5">
        <v>0</v>
      </c>
      <c r="CD60" s="5">
        <v>0</v>
      </c>
      <c r="CE60" s="5">
        <v>0</v>
      </c>
    </row>
    <row r="61" spans="1:83" x14ac:dyDescent="0.25">
      <c r="A61" s="1">
        <v>42</v>
      </c>
      <c r="B61" s="2" t="s">
        <v>102</v>
      </c>
      <c r="C61" s="2" t="s">
        <v>103</v>
      </c>
      <c r="D61" s="50">
        <v>0</v>
      </c>
      <c r="E61" s="50">
        <v>0</v>
      </c>
      <c r="F61" s="50">
        <v>0</v>
      </c>
      <c r="G61" s="50">
        <v>0</v>
      </c>
      <c r="H61" s="52">
        <v>0</v>
      </c>
      <c r="I61" s="51">
        <v>0</v>
      </c>
      <c r="J61" s="50">
        <v>0</v>
      </c>
      <c r="K61" s="50">
        <v>0</v>
      </c>
      <c r="L61" s="50">
        <v>1</v>
      </c>
      <c r="M61" s="50">
        <v>1</v>
      </c>
      <c r="N61" s="67">
        <v>0</v>
      </c>
      <c r="O61" s="66">
        <v>0</v>
      </c>
      <c r="P61" s="66">
        <v>0</v>
      </c>
      <c r="Q61" s="66">
        <v>0</v>
      </c>
      <c r="R61" s="66">
        <v>0</v>
      </c>
      <c r="S61" s="73">
        <v>0</v>
      </c>
      <c r="T61" s="72">
        <v>0</v>
      </c>
      <c r="U61" s="72">
        <v>0</v>
      </c>
      <c r="V61" s="72">
        <v>0</v>
      </c>
      <c r="W61" s="72">
        <v>0</v>
      </c>
      <c r="X61" s="79">
        <v>1</v>
      </c>
      <c r="Y61" s="78">
        <v>0</v>
      </c>
      <c r="Z61" s="78">
        <v>0</v>
      </c>
      <c r="AA61" s="78">
        <v>0</v>
      </c>
      <c r="AB61" s="78">
        <v>0</v>
      </c>
      <c r="AC61" s="85">
        <v>0</v>
      </c>
      <c r="AD61" s="84">
        <v>0</v>
      </c>
      <c r="AE61" s="84">
        <v>1</v>
      </c>
      <c r="AF61" s="84">
        <v>0</v>
      </c>
      <c r="AG61" s="84">
        <v>1</v>
      </c>
      <c r="AH61" s="91">
        <v>0</v>
      </c>
      <c r="AI61" s="90">
        <v>1</v>
      </c>
      <c r="AJ61" s="90">
        <v>1</v>
      </c>
      <c r="AK61" s="90">
        <v>1</v>
      </c>
      <c r="AL61" s="90">
        <v>1</v>
      </c>
      <c r="AM61" s="97">
        <v>0</v>
      </c>
      <c r="AN61" s="96">
        <v>0</v>
      </c>
      <c r="AO61" s="96">
        <v>0</v>
      </c>
      <c r="AP61" s="96">
        <v>0</v>
      </c>
      <c r="AQ61" s="96">
        <v>0</v>
      </c>
      <c r="AR61" s="105">
        <v>0</v>
      </c>
      <c r="AS61" s="104">
        <v>0</v>
      </c>
      <c r="AT61" s="104">
        <v>0</v>
      </c>
      <c r="AU61" s="109">
        <v>0</v>
      </c>
      <c r="AV61" s="104">
        <v>0</v>
      </c>
      <c r="AW61" s="114">
        <v>0</v>
      </c>
      <c r="AX61" s="113">
        <v>0</v>
      </c>
      <c r="AY61" s="113">
        <v>0</v>
      </c>
      <c r="AZ61" s="113">
        <v>0</v>
      </c>
      <c r="BA61" s="113">
        <v>0</v>
      </c>
      <c r="BB61" s="121">
        <v>0</v>
      </c>
      <c r="BC61" s="120">
        <v>0</v>
      </c>
      <c r="BD61" s="120">
        <v>0</v>
      </c>
      <c r="BE61" s="120">
        <v>0</v>
      </c>
      <c r="BF61" s="120">
        <v>0</v>
      </c>
      <c r="BG61" s="5">
        <v>0</v>
      </c>
      <c r="BH61" s="5">
        <v>0</v>
      </c>
      <c r="BI61" s="5">
        <v>0</v>
      </c>
      <c r="BJ61" s="5">
        <v>0</v>
      </c>
      <c r="BK61" s="5">
        <v>0</v>
      </c>
      <c r="BL61" s="5">
        <v>0</v>
      </c>
      <c r="BM61" s="5">
        <v>0</v>
      </c>
      <c r="BN61" s="5">
        <v>0</v>
      </c>
      <c r="BO61" s="10">
        <v>0</v>
      </c>
      <c r="BP61" s="10">
        <v>0</v>
      </c>
      <c r="BQ61" s="5">
        <v>0</v>
      </c>
      <c r="BR61" s="5">
        <v>0</v>
      </c>
      <c r="BS61" s="5">
        <v>0</v>
      </c>
      <c r="BT61" s="5">
        <v>0</v>
      </c>
      <c r="BU61" s="5">
        <v>0</v>
      </c>
      <c r="BV61" s="128">
        <v>0</v>
      </c>
      <c r="BW61" s="127">
        <v>0</v>
      </c>
      <c r="BX61" s="127">
        <v>0</v>
      </c>
      <c r="BY61" s="132">
        <v>0</v>
      </c>
      <c r="BZ61" s="127">
        <v>0</v>
      </c>
      <c r="CA61" s="5">
        <v>0</v>
      </c>
      <c r="CB61" s="5">
        <v>1</v>
      </c>
      <c r="CC61" s="5">
        <v>1</v>
      </c>
      <c r="CD61" s="5">
        <v>1</v>
      </c>
      <c r="CE61" s="5">
        <v>1</v>
      </c>
    </row>
    <row r="62" spans="1:83" x14ac:dyDescent="0.25">
      <c r="A62" s="164" t="s">
        <v>104</v>
      </c>
      <c r="B62" s="165"/>
      <c r="C62" s="166"/>
      <c r="D62" s="50"/>
      <c r="E62" s="50"/>
      <c r="F62" s="50"/>
      <c r="G62" s="50"/>
      <c r="H62" s="52"/>
      <c r="I62" s="51"/>
      <c r="J62" s="50"/>
      <c r="K62" s="50"/>
      <c r="L62" s="50"/>
      <c r="M62" s="50"/>
      <c r="N62" s="67"/>
      <c r="O62" s="66"/>
      <c r="P62" s="66"/>
      <c r="Q62" s="66"/>
      <c r="R62" s="66"/>
      <c r="S62" s="73"/>
      <c r="T62" s="72"/>
      <c r="U62" s="72"/>
      <c r="V62" s="72"/>
      <c r="W62" s="72"/>
      <c r="X62" s="79"/>
      <c r="Y62" s="78"/>
      <c r="Z62" s="78"/>
      <c r="AA62" s="78"/>
      <c r="AB62" s="78"/>
      <c r="AC62" s="85"/>
      <c r="AD62" s="84"/>
      <c r="AE62" s="84"/>
      <c r="AF62" s="84"/>
      <c r="AG62" s="84"/>
      <c r="AH62" s="91"/>
      <c r="AI62" s="90"/>
      <c r="AJ62" s="90"/>
      <c r="AK62" s="90"/>
      <c r="AL62" s="90"/>
      <c r="AM62" s="97"/>
      <c r="AN62" s="96"/>
      <c r="AO62" s="96"/>
      <c r="AP62" s="96"/>
      <c r="AQ62" s="96"/>
      <c r="AR62" s="105"/>
      <c r="AS62" s="104"/>
      <c r="AT62" s="104"/>
      <c r="AU62" s="109"/>
      <c r="AV62" s="104"/>
      <c r="AW62" s="114"/>
      <c r="AX62" s="113"/>
      <c r="AY62" s="113"/>
      <c r="AZ62" s="113"/>
      <c r="BA62" s="113"/>
      <c r="BB62" s="121"/>
      <c r="BC62" s="120"/>
      <c r="BD62" s="120"/>
      <c r="BE62" s="120"/>
      <c r="BF62" s="120"/>
      <c r="BG62" s="5"/>
      <c r="BH62" s="5"/>
      <c r="BI62" s="5"/>
      <c r="BJ62" s="5"/>
      <c r="BK62" s="5"/>
      <c r="BL62" s="5"/>
      <c r="BM62" s="5"/>
      <c r="BN62" s="5"/>
      <c r="BO62" s="10"/>
      <c r="BP62" s="10"/>
      <c r="BQ62" s="5"/>
      <c r="BR62" s="5"/>
      <c r="BS62" s="5"/>
      <c r="BT62" s="5"/>
      <c r="BU62" s="5"/>
      <c r="BV62" s="128"/>
      <c r="BW62" s="127"/>
      <c r="BX62" s="127"/>
      <c r="BY62" s="132"/>
      <c r="BZ62" s="127"/>
      <c r="CA62" s="5"/>
      <c r="CB62" s="5"/>
      <c r="CC62" s="5"/>
      <c r="CD62" s="5"/>
      <c r="CE62" s="5"/>
    </row>
    <row r="63" spans="1:83" x14ac:dyDescent="0.25">
      <c r="A63" s="1">
        <v>43</v>
      </c>
      <c r="B63" s="2" t="s">
        <v>105</v>
      </c>
      <c r="C63" s="2" t="s">
        <v>106</v>
      </c>
      <c r="D63" s="50">
        <v>0</v>
      </c>
      <c r="E63" s="50">
        <v>0</v>
      </c>
      <c r="F63" s="50">
        <v>0</v>
      </c>
      <c r="G63" s="50">
        <v>0</v>
      </c>
      <c r="H63" s="52">
        <v>0</v>
      </c>
      <c r="I63" s="51">
        <v>0</v>
      </c>
      <c r="J63" s="50">
        <v>0</v>
      </c>
      <c r="K63" s="50">
        <v>0</v>
      </c>
      <c r="L63" s="50">
        <v>0</v>
      </c>
      <c r="M63" s="50">
        <v>0</v>
      </c>
      <c r="N63" s="67">
        <v>0</v>
      </c>
      <c r="O63" s="66">
        <v>0</v>
      </c>
      <c r="P63" s="66">
        <v>0</v>
      </c>
      <c r="Q63" s="66">
        <v>0</v>
      </c>
      <c r="R63" s="66">
        <v>0</v>
      </c>
      <c r="S63" s="73">
        <v>0</v>
      </c>
      <c r="T63" s="72">
        <v>0</v>
      </c>
      <c r="U63" s="72">
        <v>0</v>
      </c>
      <c r="V63" s="72">
        <v>0</v>
      </c>
      <c r="W63" s="72">
        <v>0</v>
      </c>
      <c r="X63" s="79">
        <v>0</v>
      </c>
      <c r="Y63" s="78">
        <v>0</v>
      </c>
      <c r="Z63" s="78">
        <v>0</v>
      </c>
      <c r="AA63" s="78">
        <v>0</v>
      </c>
      <c r="AB63" s="78">
        <v>0</v>
      </c>
      <c r="AC63" s="85">
        <v>0</v>
      </c>
      <c r="AD63" s="84">
        <v>0</v>
      </c>
      <c r="AE63" s="84">
        <v>0</v>
      </c>
      <c r="AF63" s="84">
        <v>0</v>
      </c>
      <c r="AG63" s="84">
        <v>0</v>
      </c>
      <c r="AH63" s="91">
        <v>0</v>
      </c>
      <c r="AI63" s="90">
        <v>0</v>
      </c>
      <c r="AJ63" s="90">
        <v>0</v>
      </c>
      <c r="AK63" s="90">
        <v>0</v>
      </c>
      <c r="AL63" s="90">
        <v>0</v>
      </c>
      <c r="AM63" s="97">
        <v>1</v>
      </c>
      <c r="AN63" s="96">
        <v>1</v>
      </c>
      <c r="AO63" s="96">
        <v>1</v>
      </c>
      <c r="AP63" s="96">
        <v>1</v>
      </c>
      <c r="AQ63" s="96">
        <v>1</v>
      </c>
      <c r="AR63" s="105">
        <v>0</v>
      </c>
      <c r="AS63" s="104">
        <v>0</v>
      </c>
      <c r="AT63" s="104">
        <v>0</v>
      </c>
      <c r="AU63" s="109">
        <v>0</v>
      </c>
      <c r="AV63" s="104">
        <v>0</v>
      </c>
      <c r="AW63" s="114">
        <v>1</v>
      </c>
      <c r="AX63" s="113">
        <v>1</v>
      </c>
      <c r="AY63" s="113">
        <v>1</v>
      </c>
      <c r="AZ63" s="113">
        <v>1</v>
      </c>
      <c r="BA63" s="113">
        <v>1</v>
      </c>
      <c r="BB63" s="121">
        <v>0</v>
      </c>
      <c r="BC63" s="120">
        <v>0</v>
      </c>
      <c r="BD63" s="120">
        <v>0</v>
      </c>
      <c r="BE63" s="120">
        <v>1</v>
      </c>
      <c r="BF63" s="120">
        <v>1</v>
      </c>
      <c r="BG63" s="5">
        <v>0</v>
      </c>
      <c r="BH63" s="5">
        <v>0</v>
      </c>
      <c r="BI63" s="5">
        <v>0</v>
      </c>
      <c r="BJ63" s="5">
        <v>0</v>
      </c>
      <c r="BK63" s="5">
        <v>0</v>
      </c>
      <c r="BL63" s="5">
        <v>0</v>
      </c>
      <c r="BM63" s="5">
        <v>0</v>
      </c>
      <c r="BN63" s="5">
        <v>0</v>
      </c>
      <c r="BO63" s="10">
        <v>0</v>
      </c>
      <c r="BP63" s="10">
        <v>0</v>
      </c>
      <c r="BQ63" s="5">
        <v>0</v>
      </c>
      <c r="BR63" s="5">
        <v>0</v>
      </c>
      <c r="BS63" s="5">
        <v>0</v>
      </c>
      <c r="BT63" s="5">
        <v>0</v>
      </c>
      <c r="BU63" s="5">
        <v>0</v>
      </c>
      <c r="BV63" s="128">
        <v>0</v>
      </c>
      <c r="BW63" s="127">
        <v>0</v>
      </c>
      <c r="BX63" s="127">
        <v>0</v>
      </c>
      <c r="BY63" s="132">
        <v>1</v>
      </c>
      <c r="BZ63" s="127">
        <v>0</v>
      </c>
      <c r="CA63" s="5">
        <v>0</v>
      </c>
      <c r="CB63" s="5">
        <v>1</v>
      </c>
      <c r="CC63" s="5">
        <v>1</v>
      </c>
      <c r="CD63" s="5">
        <v>1</v>
      </c>
      <c r="CE63" s="5">
        <v>1</v>
      </c>
    </row>
    <row r="64" spans="1:83" ht="18.75" x14ac:dyDescent="0.25">
      <c r="A64" s="167" t="s">
        <v>107</v>
      </c>
      <c r="B64" s="168"/>
      <c r="C64" s="169"/>
      <c r="D64" s="50"/>
      <c r="E64" s="50"/>
      <c r="F64" s="50"/>
      <c r="G64" s="50"/>
      <c r="H64" s="52"/>
      <c r="I64" s="51"/>
      <c r="J64" s="50"/>
      <c r="K64" s="50"/>
      <c r="L64" s="50"/>
      <c r="M64" s="50"/>
      <c r="N64" s="67"/>
      <c r="O64" s="66"/>
      <c r="P64" s="66"/>
      <c r="Q64" s="66"/>
      <c r="R64" s="66"/>
      <c r="S64" s="73"/>
      <c r="T64" s="72"/>
      <c r="U64" s="72"/>
      <c r="V64" s="72"/>
      <c r="W64" s="72"/>
      <c r="X64" s="79"/>
      <c r="Y64" s="78"/>
      <c r="Z64" s="78"/>
      <c r="AA64" s="78"/>
      <c r="AB64" s="78"/>
      <c r="AC64" s="85"/>
      <c r="AD64" s="84"/>
      <c r="AE64" s="84"/>
      <c r="AF64" s="84"/>
      <c r="AG64" s="84"/>
      <c r="AH64" s="91"/>
      <c r="AI64" s="90"/>
      <c r="AJ64" s="90"/>
      <c r="AK64" s="90"/>
      <c r="AL64" s="90"/>
      <c r="AM64" s="97"/>
      <c r="AN64" s="96"/>
      <c r="AO64" s="96"/>
      <c r="AP64" s="96"/>
      <c r="AQ64" s="96"/>
      <c r="AR64" s="105"/>
      <c r="AS64" s="104"/>
      <c r="AT64" s="104"/>
      <c r="AU64" s="109"/>
      <c r="AV64" s="104"/>
      <c r="AW64" s="114"/>
      <c r="AX64" s="113"/>
      <c r="AY64" s="113"/>
      <c r="AZ64" s="113"/>
      <c r="BA64" s="113"/>
      <c r="BB64" s="121"/>
      <c r="BC64" s="120"/>
      <c r="BD64" s="120"/>
      <c r="BE64" s="120"/>
      <c r="BF64" s="120"/>
      <c r="BG64" s="5"/>
      <c r="BH64" s="5"/>
      <c r="BI64" s="5"/>
      <c r="BJ64" s="5"/>
      <c r="BK64" s="5"/>
      <c r="BL64" s="5"/>
      <c r="BM64" s="5"/>
      <c r="BN64" s="5"/>
      <c r="BO64" s="10"/>
      <c r="BP64" s="10"/>
      <c r="BQ64" s="5"/>
      <c r="BR64" s="5"/>
      <c r="BS64" s="5"/>
      <c r="BT64" s="5"/>
      <c r="BU64" s="5"/>
      <c r="BV64" s="128"/>
      <c r="BW64" s="127"/>
      <c r="BX64" s="127"/>
      <c r="BY64" s="132"/>
      <c r="BZ64" s="127"/>
      <c r="CA64" s="5"/>
      <c r="CB64" s="5"/>
      <c r="CC64" s="5"/>
      <c r="CD64" s="5"/>
      <c r="CE64" s="5"/>
    </row>
    <row r="65" spans="1:83" x14ac:dyDescent="0.25">
      <c r="A65" s="164" t="s">
        <v>108</v>
      </c>
      <c r="B65" s="165"/>
      <c r="C65" s="166"/>
      <c r="D65" s="50"/>
      <c r="E65" s="50"/>
      <c r="F65" s="50"/>
      <c r="G65" s="50"/>
      <c r="H65" s="52"/>
      <c r="I65" s="51"/>
      <c r="J65" s="50"/>
      <c r="K65" s="50"/>
      <c r="L65" s="50"/>
      <c r="M65" s="50"/>
      <c r="N65" s="67"/>
      <c r="O65" s="66"/>
      <c r="P65" s="66"/>
      <c r="Q65" s="66"/>
      <c r="R65" s="66"/>
      <c r="S65" s="73"/>
      <c r="T65" s="72"/>
      <c r="U65" s="72"/>
      <c r="V65" s="72"/>
      <c r="W65" s="72"/>
      <c r="X65" s="79"/>
      <c r="Y65" s="78"/>
      <c r="Z65" s="78"/>
      <c r="AA65" s="78"/>
      <c r="AB65" s="78"/>
      <c r="AC65" s="85"/>
      <c r="AD65" s="84"/>
      <c r="AE65" s="84"/>
      <c r="AF65" s="84"/>
      <c r="AG65" s="84"/>
      <c r="AH65" s="91"/>
      <c r="AI65" s="90"/>
      <c r="AJ65" s="90"/>
      <c r="AK65" s="90"/>
      <c r="AL65" s="90"/>
      <c r="AM65" s="97"/>
      <c r="AN65" s="96"/>
      <c r="AO65" s="96"/>
      <c r="AP65" s="96"/>
      <c r="AQ65" s="96"/>
      <c r="AR65" s="105"/>
      <c r="AS65" s="104"/>
      <c r="AT65" s="104"/>
      <c r="AU65" s="109"/>
      <c r="AV65" s="104"/>
      <c r="AW65" s="114"/>
      <c r="AX65" s="113"/>
      <c r="AY65" s="113"/>
      <c r="AZ65" s="113"/>
      <c r="BA65" s="113"/>
      <c r="BB65" s="121"/>
      <c r="BC65" s="120"/>
      <c r="BD65" s="120"/>
      <c r="BE65" s="120"/>
      <c r="BF65" s="120"/>
      <c r="BG65" s="5"/>
      <c r="BH65" s="5"/>
      <c r="BI65" s="5"/>
      <c r="BJ65" s="5"/>
      <c r="BK65" s="5"/>
      <c r="BL65" s="5"/>
      <c r="BM65" s="5"/>
      <c r="BN65" s="5"/>
      <c r="BO65" s="10"/>
      <c r="BP65" s="10"/>
      <c r="BQ65" s="5"/>
      <c r="BR65" s="5"/>
      <c r="BS65" s="5"/>
      <c r="BT65" s="5"/>
      <c r="BU65" s="5"/>
      <c r="BV65" s="128"/>
      <c r="BW65" s="127"/>
      <c r="BX65" s="127"/>
      <c r="BY65" s="132"/>
      <c r="BZ65" s="127"/>
      <c r="CA65" s="5"/>
      <c r="CB65" s="5"/>
      <c r="CC65" s="5"/>
      <c r="CD65" s="5"/>
      <c r="CE65" s="5"/>
    </row>
    <row r="66" spans="1:83" x14ac:dyDescent="0.25">
      <c r="A66" s="1">
        <v>44</v>
      </c>
      <c r="B66" s="2" t="s">
        <v>109</v>
      </c>
      <c r="C66" s="2" t="s">
        <v>110</v>
      </c>
      <c r="D66" s="50">
        <v>1</v>
      </c>
      <c r="E66" s="53">
        <v>1</v>
      </c>
      <c r="F66" s="53">
        <v>1</v>
      </c>
      <c r="G66" s="50">
        <v>1</v>
      </c>
      <c r="H66" s="52">
        <v>0</v>
      </c>
      <c r="I66" s="51">
        <v>1</v>
      </c>
      <c r="J66" s="50">
        <v>1</v>
      </c>
      <c r="K66" s="50">
        <v>1</v>
      </c>
      <c r="L66" s="50">
        <v>1</v>
      </c>
      <c r="M66" s="50">
        <v>1</v>
      </c>
      <c r="N66" s="67">
        <v>1</v>
      </c>
      <c r="O66" s="66">
        <v>1</v>
      </c>
      <c r="P66" s="66">
        <v>1</v>
      </c>
      <c r="Q66" s="66">
        <v>1</v>
      </c>
      <c r="R66" s="66">
        <v>1</v>
      </c>
      <c r="S66" s="73">
        <v>1</v>
      </c>
      <c r="T66" s="72">
        <v>1</v>
      </c>
      <c r="U66" s="72">
        <v>0</v>
      </c>
      <c r="V66" s="72">
        <v>1</v>
      </c>
      <c r="W66" s="72">
        <v>1</v>
      </c>
      <c r="X66" s="79">
        <v>0</v>
      </c>
      <c r="Y66" s="78">
        <v>1</v>
      </c>
      <c r="Z66" s="78">
        <v>1</v>
      </c>
      <c r="AA66" s="78">
        <v>1</v>
      </c>
      <c r="AB66" s="78">
        <v>1</v>
      </c>
      <c r="AC66" s="85">
        <v>1</v>
      </c>
      <c r="AD66" s="84">
        <v>1</v>
      </c>
      <c r="AE66" s="84">
        <v>1</v>
      </c>
      <c r="AF66" s="84">
        <v>1</v>
      </c>
      <c r="AG66" s="84">
        <v>1</v>
      </c>
      <c r="AH66" s="91">
        <v>1</v>
      </c>
      <c r="AI66" s="90">
        <v>1</v>
      </c>
      <c r="AJ66" s="90">
        <v>1</v>
      </c>
      <c r="AK66" s="90">
        <v>1</v>
      </c>
      <c r="AL66" s="90">
        <v>1</v>
      </c>
      <c r="AM66" s="97">
        <v>0</v>
      </c>
      <c r="AN66" s="96">
        <v>0</v>
      </c>
      <c r="AO66" s="96">
        <v>0</v>
      </c>
      <c r="AP66" s="96">
        <v>0</v>
      </c>
      <c r="AQ66" s="96">
        <v>0</v>
      </c>
      <c r="AR66" s="105">
        <v>0</v>
      </c>
      <c r="AS66" s="104">
        <v>0</v>
      </c>
      <c r="AT66" s="104">
        <v>0</v>
      </c>
      <c r="AU66" s="109">
        <v>1</v>
      </c>
      <c r="AV66" s="104">
        <v>1</v>
      </c>
      <c r="AW66" s="114">
        <v>1</v>
      </c>
      <c r="AX66" s="113">
        <v>1</v>
      </c>
      <c r="AY66" s="113">
        <v>1</v>
      </c>
      <c r="AZ66" s="113">
        <v>0</v>
      </c>
      <c r="BA66" s="113">
        <v>0</v>
      </c>
      <c r="BB66" s="121">
        <v>1</v>
      </c>
      <c r="BC66" s="120">
        <v>1</v>
      </c>
      <c r="BD66" s="120">
        <v>1</v>
      </c>
      <c r="BE66" s="120">
        <v>0</v>
      </c>
      <c r="BF66" s="120">
        <v>0</v>
      </c>
      <c r="BG66" s="5">
        <v>1</v>
      </c>
      <c r="BH66" s="5">
        <v>1</v>
      </c>
      <c r="BI66" s="5">
        <v>1</v>
      </c>
      <c r="BJ66" s="5">
        <v>0</v>
      </c>
      <c r="BK66" s="5">
        <v>0</v>
      </c>
      <c r="BL66" s="5">
        <v>0</v>
      </c>
      <c r="BM66" s="5">
        <v>0</v>
      </c>
      <c r="BN66" s="5">
        <v>1</v>
      </c>
      <c r="BO66" s="10">
        <v>0</v>
      </c>
      <c r="BP66" s="10">
        <v>0</v>
      </c>
      <c r="BQ66" s="5">
        <v>0</v>
      </c>
      <c r="BR66" s="5">
        <v>0</v>
      </c>
      <c r="BS66" s="5">
        <v>0</v>
      </c>
      <c r="BT66" s="5">
        <v>1</v>
      </c>
      <c r="BU66" s="5">
        <v>1</v>
      </c>
      <c r="BV66" s="128">
        <v>1</v>
      </c>
      <c r="BW66" s="127">
        <v>1</v>
      </c>
      <c r="BX66" s="127">
        <v>1</v>
      </c>
      <c r="BY66" s="132">
        <v>1</v>
      </c>
      <c r="BZ66" s="127">
        <v>1</v>
      </c>
      <c r="CA66" s="5">
        <v>0</v>
      </c>
      <c r="CB66" s="5">
        <v>0</v>
      </c>
      <c r="CC66" s="5">
        <v>0</v>
      </c>
      <c r="CD66" s="5">
        <v>0</v>
      </c>
      <c r="CE66" s="5">
        <v>0</v>
      </c>
    </row>
    <row r="67" spans="1:83" x14ac:dyDescent="0.25">
      <c r="A67" s="1">
        <v>45</v>
      </c>
      <c r="B67" s="2" t="s">
        <v>111</v>
      </c>
      <c r="C67" s="2" t="s">
        <v>112</v>
      </c>
      <c r="D67" s="50">
        <v>0</v>
      </c>
      <c r="E67" s="50">
        <v>0</v>
      </c>
      <c r="F67" s="50">
        <v>0</v>
      </c>
      <c r="G67" s="50">
        <v>1</v>
      </c>
      <c r="H67" s="52">
        <v>1</v>
      </c>
      <c r="I67" s="51">
        <v>1</v>
      </c>
      <c r="J67" s="50">
        <v>1</v>
      </c>
      <c r="K67" s="50">
        <v>1</v>
      </c>
      <c r="L67" s="50">
        <v>1</v>
      </c>
      <c r="M67" s="50">
        <v>1</v>
      </c>
      <c r="N67" s="67">
        <v>0</v>
      </c>
      <c r="O67" s="66">
        <v>0</v>
      </c>
      <c r="P67" s="66">
        <v>1</v>
      </c>
      <c r="Q67" s="66">
        <v>1</v>
      </c>
      <c r="R67" s="66">
        <v>1</v>
      </c>
      <c r="S67" s="73">
        <v>0</v>
      </c>
      <c r="T67" s="72">
        <v>0</v>
      </c>
      <c r="U67" s="72">
        <v>0</v>
      </c>
      <c r="V67" s="72">
        <v>0</v>
      </c>
      <c r="W67" s="72">
        <v>0</v>
      </c>
      <c r="X67" s="79">
        <v>1</v>
      </c>
      <c r="Y67" s="78">
        <v>1</v>
      </c>
      <c r="Z67" s="78">
        <v>1</v>
      </c>
      <c r="AA67" s="78">
        <v>1</v>
      </c>
      <c r="AB67" s="78">
        <v>1</v>
      </c>
      <c r="AC67" s="85">
        <v>1</v>
      </c>
      <c r="AD67" s="84">
        <v>1</v>
      </c>
      <c r="AE67" s="84">
        <v>1</v>
      </c>
      <c r="AF67" s="84">
        <v>1</v>
      </c>
      <c r="AG67" s="84">
        <v>1</v>
      </c>
      <c r="AH67" s="91">
        <v>0</v>
      </c>
      <c r="AI67" s="90">
        <v>0</v>
      </c>
      <c r="AJ67" s="90">
        <v>0</v>
      </c>
      <c r="AK67" s="90">
        <v>0</v>
      </c>
      <c r="AL67" s="90">
        <v>0</v>
      </c>
      <c r="AM67" s="97">
        <v>0</v>
      </c>
      <c r="AN67" s="96">
        <v>0</v>
      </c>
      <c r="AO67" s="96">
        <v>0</v>
      </c>
      <c r="AP67" s="96">
        <v>0</v>
      </c>
      <c r="AQ67" s="96">
        <v>0</v>
      </c>
      <c r="AR67" s="105">
        <v>0</v>
      </c>
      <c r="AS67" s="104">
        <v>0</v>
      </c>
      <c r="AT67" s="104">
        <v>0</v>
      </c>
      <c r="AU67" s="109">
        <v>0</v>
      </c>
      <c r="AV67" s="104">
        <v>0</v>
      </c>
      <c r="AW67" s="114">
        <v>0</v>
      </c>
      <c r="AX67" s="113">
        <v>0</v>
      </c>
      <c r="AY67" s="113">
        <v>0</v>
      </c>
      <c r="AZ67" s="113">
        <v>1</v>
      </c>
      <c r="BA67" s="113">
        <v>0</v>
      </c>
      <c r="BB67" s="121">
        <v>0</v>
      </c>
      <c r="BC67" s="120">
        <v>0</v>
      </c>
      <c r="BD67" s="120">
        <v>0</v>
      </c>
      <c r="BE67" s="120">
        <v>0</v>
      </c>
      <c r="BF67" s="120">
        <v>0</v>
      </c>
      <c r="BG67" s="5">
        <v>0</v>
      </c>
      <c r="BH67" s="5">
        <v>0</v>
      </c>
      <c r="BI67" s="5">
        <v>0</v>
      </c>
      <c r="BJ67" s="5">
        <v>0</v>
      </c>
      <c r="BK67" s="5">
        <v>0</v>
      </c>
      <c r="BL67" s="5">
        <v>0</v>
      </c>
      <c r="BM67" s="5">
        <v>0</v>
      </c>
      <c r="BN67" s="5">
        <v>0</v>
      </c>
      <c r="BO67" s="10">
        <v>0</v>
      </c>
      <c r="BP67" s="10">
        <v>0</v>
      </c>
      <c r="BQ67" s="5">
        <v>0</v>
      </c>
      <c r="BR67" s="5">
        <v>0</v>
      </c>
      <c r="BS67" s="5">
        <v>1</v>
      </c>
      <c r="BT67" s="5">
        <v>1</v>
      </c>
      <c r="BU67" s="5">
        <v>1</v>
      </c>
      <c r="BV67" s="128">
        <v>1</v>
      </c>
      <c r="BW67" s="127">
        <v>1</v>
      </c>
      <c r="BX67" s="127">
        <v>1</v>
      </c>
      <c r="BY67" s="132">
        <v>1</v>
      </c>
      <c r="BZ67" s="127">
        <v>1</v>
      </c>
      <c r="CA67" s="5">
        <v>0</v>
      </c>
      <c r="CB67" s="5">
        <v>0</v>
      </c>
      <c r="CC67" s="5">
        <v>0</v>
      </c>
      <c r="CD67" s="5">
        <v>1</v>
      </c>
      <c r="CE67" s="5">
        <v>1</v>
      </c>
    </row>
    <row r="68" spans="1:83" x14ac:dyDescent="0.25">
      <c r="A68" s="1">
        <v>46</v>
      </c>
      <c r="B68" s="2" t="s">
        <v>113</v>
      </c>
      <c r="C68" s="2" t="s">
        <v>114</v>
      </c>
      <c r="D68" s="50">
        <v>0</v>
      </c>
      <c r="E68" s="50">
        <v>0</v>
      </c>
      <c r="F68" s="50">
        <v>0</v>
      </c>
      <c r="G68" s="50">
        <v>0</v>
      </c>
      <c r="H68" s="52">
        <v>0</v>
      </c>
      <c r="I68" s="51">
        <v>1</v>
      </c>
      <c r="J68" s="50">
        <v>1</v>
      </c>
      <c r="K68" s="50">
        <v>1</v>
      </c>
      <c r="L68" s="50">
        <v>1</v>
      </c>
      <c r="M68" s="50">
        <v>1</v>
      </c>
      <c r="N68" s="67">
        <v>0</v>
      </c>
      <c r="O68" s="66">
        <v>0</v>
      </c>
      <c r="P68" s="66">
        <v>0</v>
      </c>
      <c r="Q68" s="66">
        <v>0</v>
      </c>
      <c r="R68" s="66">
        <v>0</v>
      </c>
      <c r="S68" s="73">
        <v>0</v>
      </c>
      <c r="T68" s="72">
        <v>0</v>
      </c>
      <c r="U68" s="72">
        <v>0</v>
      </c>
      <c r="V68" s="72">
        <v>0</v>
      </c>
      <c r="W68" s="72">
        <v>0</v>
      </c>
      <c r="X68" s="79">
        <v>0</v>
      </c>
      <c r="Y68" s="78">
        <v>0</v>
      </c>
      <c r="Z68" s="78">
        <v>0</v>
      </c>
      <c r="AA68" s="78">
        <v>0</v>
      </c>
      <c r="AB68" s="78">
        <v>0</v>
      </c>
      <c r="AC68" s="85">
        <v>1</v>
      </c>
      <c r="AD68" s="84">
        <v>1</v>
      </c>
      <c r="AE68" s="84">
        <v>1</v>
      </c>
      <c r="AF68" s="84">
        <v>1</v>
      </c>
      <c r="AG68" s="84">
        <v>1</v>
      </c>
      <c r="AH68" s="91">
        <v>0</v>
      </c>
      <c r="AI68" s="90">
        <v>0</v>
      </c>
      <c r="AJ68" s="90">
        <v>0</v>
      </c>
      <c r="AK68" s="90">
        <v>0</v>
      </c>
      <c r="AL68" s="90">
        <v>0</v>
      </c>
      <c r="AM68" s="97">
        <v>0</v>
      </c>
      <c r="AN68" s="96">
        <v>0</v>
      </c>
      <c r="AO68" s="96">
        <v>0</v>
      </c>
      <c r="AP68" s="96">
        <v>0</v>
      </c>
      <c r="AQ68" s="96">
        <v>0</v>
      </c>
      <c r="AR68" s="105">
        <v>0</v>
      </c>
      <c r="AS68" s="104">
        <v>0</v>
      </c>
      <c r="AT68" s="104">
        <v>0</v>
      </c>
      <c r="AU68" s="109">
        <v>0</v>
      </c>
      <c r="AV68" s="104">
        <v>0</v>
      </c>
      <c r="AW68" s="114">
        <v>0</v>
      </c>
      <c r="AX68" s="113">
        <v>0</v>
      </c>
      <c r="AY68" s="113">
        <v>0</v>
      </c>
      <c r="AZ68" s="113">
        <v>0</v>
      </c>
      <c r="BA68" s="113">
        <v>0</v>
      </c>
      <c r="BB68" s="121">
        <v>0</v>
      </c>
      <c r="BC68" s="120">
        <v>0</v>
      </c>
      <c r="BD68" s="120">
        <v>0</v>
      </c>
      <c r="BE68" s="120">
        <v>0</v>
      </c>
      <c r="BF68" s="120">
        <v>0</v>
      </c>
      <c r="BG68" s="5">
        <v>0</v>
      </c>
      <c r="BH68" s="5">
        <v>0</v>
      </c>
      <c r="BI68" s="5">
        <v>0</v>
      </c>
      <c r="BJ68" s="5">
        <v>0</v>
      </c>
      <c r="BK68" s="5">
        <v>0</v>
      </c>
      <c r="BL68" s="5">
        <v>0</v>
      </c>
      <c r="BM68" s="5">
        <v>0</v>
      </c>
      <c r="BN68" s="5">
        <v>0</v>
      </c>
      <c r="BO68" s="10">
        <v>0</v>
      </c>
      <c r="BP68" s="10">
        <v>0</v>
      </c>
      <c r="BQ68" s="5">
        <v>0</v>
      </c>
      <c r="BR68" s="5">
        <v>0</v>
      </c>
      <c r="BS68" s="5">
        <v>0</v>
      </c>
      <c r="BT68" s="5">
        <v>0</v>
      </c>
      <c r="BU68" s="5">
        <v>0</v>
      </c>
      <c r="BV68" s="128">
        <v>0</v>
      </c>
      <c r="BW68" s="127">
        <v>1</v>
      </c>
      <c r="BX68" s="127">
        <v>1</v>
      </c>
      <c r="BY68" s="132">
        <v>0</v>
      </c>
      <c r="BZ68" s="127">
        <v>0</v>
      </c>
      <c r="CA68" s="5">
        <v>0</v>
      </c>
      <c r="CB68" s="5">
        <v>0</v>
      </c>
      <c r="CC68" s="5">
        <v>0</v>
      </c>
      <c r="CD68" s="5">
        <v>0</v>
      </c>
      <c r="CE68" s="5">
        <v>0</v>
      </c>
    </row>
    <row r="69" spans="1:83" x14ac:dyDescent="0.25">
      <c r="A69" s="164" t="s">
        <v>115</v>
      </c>
      <c r="B69" s="165"/>
      <c r="C69" s="166"/>
      <c r="D69" s="50"/>
      <c r="E69" s="50"/>
      <c r="F69" s="50"/>
      <c r="G69" s="50"/>
      <c r="H69" s="52"/>
      <c r="I69" s="51"/>
      <c r="J69" s="50"/>
      <c r="K69" s="50"/>
      <c r="L69" s="50"/>
      <c r="M69" s="50"/>
      <c r="N69" s="67"/>
      <c r="O69" s="66"/>
      <c r="P69" s="66"/>
      <c r="Q69" s="66"/>
      <c r="R69" s="66"/>
      <c r="S69" s="73"/>
      <c r="T69" s="72"/>
      <c r="U69" s="72"/>
      <c r="V69" s="72"/>
      <c r="W69" s="72"/>
      <c r="X69" s="79"/>
      <c r="Y69" s="78"/>
      <c r="Z69" s="78"/>
      <c r="AA69" s="78"/>
      <c r="AB69" s="78"/>
      <c r="AC69" s="85"/>
      <c r="AD69" s="84"/>
      <c r="AE69" s="84"/>
      <c r="AF69" s="84"/>
      <c r="AG69" s="84"/>
      <c r="AH69" s="91"/>
      <c r="AI69" s="90"/>
      <c r="AJ69" s="90"/>
      <c r="AK69" s="90"/>
      <c r="AL69" s="90"/>
      <c r="AM69" s="97"/>
      <c r="AN69" s="96"/>
      <c r="AO69" s="96"/>
      <c r="AP69" s="96"/>
      <c r="AQ69" s="96"/>
      <c r="AR69" s="105"/>
      <c r="AS69" s="104"/>
      <c r="AT69" s="104"/>
      <c r="AU69" s="109"/>
      <c r="AV69" s="104"/>
      <c r="AW69" s="114"/>
      <c r="AX69" s="113"/>
      <c r="AY69" s="113"/>
      <c r="AZ69" s="113"/>
      <c r="BA69" s="113"/>
      <c r="BB69" s="121"/>
      <c r="BC69" s="120"/>
      <c r="BD69" s="120"/>
      <c r="BE69" s="120"/>
      <c r="BF69" s="120"/>
      <c r="BG69" s="5"/>
      <c r="BH69" s="5"/>
      <c r="BI69" s="5"/>
      <c r="BJ69" s="5"/>
      <c r="BK69" s="5"/>
      <c r="BL69" s="5"/>
      <c r="BM69" s="5"/>
      <c r="BN69" s="5"/>
      <c r="BO69" s="10"/>
      <c r="BP69" s="10"/>
      <c r="BQ69" s="5"/>
      <c r="BR69" s="5"/>
      <c r="BS69" s="5"/>
      <c r="BT69" s="5"/>
      <c r="BU69" s="5"/>
      <c r="BV69" s="128"/>
      <c r="BW69" s="127"/>
      <c r="BX69" s="127"/>
      <c r="BY69" s="132"/>
      <c r="BZ69" s="127"/>
      <c r="CA69" s="5"/>
      <c r="CB69" s="5"/>
      <c r="CC69" s="5"/>
      <c r="CD69" s="5"/>
      <c r="CE69" s="5"/>
    </row>
    <row r="70" spans="1:83" x14ac:dyDescent="0.25">
      <c r="A70" s="1">
        <v>47</v>
      </c>
      <c r="B70" s="2" t="s">
        <v>116</v>
      </c>
      <c r="C70" s="2" t="s">
        <v>117</v>
      </c>
      <c r="D70" s="50">
        <v>0</v>
      </c>
      <c r="E70" s="50">
        <v>0</v>
      </c>
      <c r="F70" s="50">
        <v>0</v>
      </c>
      <c r="G70" s="50">
        <v>0</v>
      </c>
      <c r="H70" s="52">
        <v>0</v>
      </c>
      <c r="I70" s="51">
        <v>0</v>
      </c>
      <c r="J70" s="50">
        <v>0</v>
      </c>
      <c r="K70" s="50">
        <v>0</v>
      </c>
      <c r="L70" s="50">
        <v>0</v>
      </c>
      <c r="M70" s="50">
        <v>1</v>
      </c>
      <c r="N70" s="67">
        <v>0</v>
      </c>
      <c r="O70" s="66">
        <v>0</v>
      </c>
      <c r="P70" s="66">
        <v>0</v>
      </c>
      <c r="Q70" s="66">
        <v>0</v>
      </c>
      <c r="R70" s="66">
        <v>0</v>
      </c>
      <c r="S70" s="73">
        <v>0</v>
      </c>
      <c r="T70" s="72">
        <v>0</v>
      </c>
      <c r="U70" s="72">
        <v>0</v>
      </c>
      <c r="V70" s="72">
        <v>0</v>
      </c>
      <c r="W70" s="72">
        <v>0</v>
      </c>
      <c r="X70" s="79">
        <v>0</v>
      </c>
      <c r="Y70" s="78">
        <v>0</v>
      </c>
      <c r="Z70" s="78">
        <v>0</v>
      </c>
      <c r="AA70" s="78">
        <v>0</v>
      </c>
      <c r="AB70" s="78">
        <v>0</v>
      </c>
      <c r="AC70" s="85">
        <v>1</v>
      </c>
      <c r="AD70" s="84">
        <v>0</v>
      </c>
      <c r="AE70" s="84">
        <v>1</v>
      </c>
      <c r="AF70" s="84">
        <v>0</v>
      </c>
      <c r="AG70" s="84">
        <v>1</v>
      </c>
      <c r="AH70" s="91">
        <v>0</v>
      </c>
      <c r="AI70" s="90">
        <v>0</v>
      </c>
      <c r="AJ70" s="90">
        <v>0</v>
      </c>
      <c r="AK70" s="90">
        <v>0</v>
      </c>
      <c r="AL70" s="90">
        <v>0</v>
      </c>
      <c r="AM70" s="97">
        <v>0</v>
      </c>
      <c r="AN70" s="96">
        <v>0</v>
      </c>
      <c r="AO70" s="96">
        <v>0</v>
      </c>
      <c r="AP70" s="96">
        <v>0</v>
      </c>
      <c r="AQ70" s="96">
        <v>0</v>
      </c>
      <c r="AR70" s="105">
        <v>0</v>
      </c>
      <c r="AS70" s="104">
        <v>0</v>
      </c>
      <c r="AT70" s="104">
        <v>0</v>
      </c>
      <c r="AU70" s="109">
        <v>0</v>
      </c>
      <c r="AV70" s="104">
        <v>0</v>
      </c>
      <c r="AW70" s="114">
        <v>0</v>
      </c>
      <c r="AX70" s="113">
        <v>0</v>
      </c>
      <c r="AY70" s="113">
        <v>0</v>
      </c>
      <c r="AZ70" s="113">
        <v>0</v>
      </c>
      <c r="BA70" s="113">
        <v>0</v>
      </c>
      <c r="BB70" s="121">
        <v>0</v>
      </c>
      <c r="BC70" s="120">
        <v>0</v>
      </c>
      <c r="BD70" s="120">
        <v>0</v>
      </c>
      <c r="BE70" s="120">
        <v>0</v>
      </c>
      <c r="BF70" s="120">
        <v>0</v>
      </c>
      <c r="BG70" s="5">
        <v>0</v>
      </c>
      <c r="BH70" s="5">
        <v>0</v>
      </c>
      <c r="BI70" s="5">
        <v>0</v>
      </c>
      <c r="BJ70" s="5">
        <v>0</v>
      </c>
      <c r="BK70" s="5">
        <v>0</v>
      </c>
      <c r="BL70" s="5">
        <v>0</v>
      </c>
      <c r="BM70" s="5">
        <v>0</v>
      </c>
      <c r="BN70" s="5">
        <v>0</v>
      </c>
      <c r="BO70" s="10">
        <v>0</v>
      </c>
      <c r="BP70" s="10">
        <v>0</v>
      </c>
      <c r="BQ70" s="5">
        <v>0</v>
      </c>
      <c r="BR70" s="5">
        <v>0</v>
      </c>
      <c r="BS70" s="5">
        <v>0</v>
      </c>
      <c r="BT70" s="5">
        <v>1</v>
      </c>
      <c r="BU70" s="5">
        <v>1</v>
      </c>
      <c r="BV70" s="128">
        <v>0</v>
      </c>
      <c r="BW70" s="127">
        <v>0</v>
      </c>
      <c r="BX70" s="127">
        <v>0</v>
      </c>
      <c r="BY70" s="132">
        <v>0</v>
      </c>
      <c r="BZ70" s="127">
        <v>0</v>
      </c>
      <c r="CA70" s="5">
        <v>0</v>
      </c>
      <c r="CB70" s="5">
        <v>0</v>
      </c>
      <c r="CC70" s="5">
        <v>0</v>
      </c>
      <c r="CD70" s="5">
        <v>1</v>
      </c>
      <c r="CE70" s="5">
        <v>1</v>
      </c>
    </row>
    <row r="71" spans="1:83" x14ac:dyDescent="0.25">
      <c r="A71" s="164" t="s">
        <v>118</v>
      </c>
      <c r="B71" s="165"/>
      <c r="C71" s="166"/>
      <c r="D71" s="50"/>
      <c r="E71" s="50"/>
      <c r="F71" s="50"/>
      <c r="G71" s="50"/>
      <c r="H71" s="52"/>
      <c r="I71" s="51"/>
      <c r="J71" s="50"/>
      <c r="K71" s="50"/>
      <c r="L71" s="50"/>
      <c r="M71" s="50"/>
      <c r="N71" s="67"/>
      <c r="O71" s="66"/>
      <c r="P71" s="66"/>
      <c r="Q71" s="66"/>
      <c r="R71" s="66"/>
      <c r="S71" s="73"/>
      <c r="T71" s="72"/>
      <c r="U71" s="72"/>
      <c r="V71" s="72"/>
      <c r="W71" s="72"/>
      <c r="X71" s="79"/>
      <c r="Y71" s="78"/>
      <c r="Z71" s="78"/>
      <c r="AA71" s="78"/>
      <c r="AB71" s="78"/>
      <c r="AC71" s="85"/>
      <c r="AD71" s="84"/>
      <c r="AE71" s="84"/>
      <c r="AF71" s="84"/>
      <c r="AG71" s="84"/>
      <c r="AH71" s="91"/>
      <c r="AI71" s="90"/>
      <c r="AJ71" s="90"/>
      <c r="AK71" s="90"/>
      <c r="AL71" s="90"/>
      <c r="AM71" s="97"/>
      <c r="AN71" s="96"/>
      <c r="AO71" s="96"/>
      <c r="AP71" s="96"/>
      <c r="AQ71" s="96"/>
      <c r="AR71" s="105"/>
      <c r="AS71" s="104"/>
      <c r="AT71" s="104"/>
      <c r="AU71" s="109"/>
      <c r="AV71" s="104"/>
      <c r="AW71" s="114"/>
      <c r="AX71" s="113"/>
      <c r="AY71" s="113"/>
      <c r="AZ71" s="113"/>
      <c r="BA71" s="113"/>
      <c r="BB71" s="121"/>
      <c r="BC71" s="120"/>
      <c r="BD71" s="120"/>
      <c r="BE71" s="120"/>
      <c r="BF71" s="120"/>
      <c r="BG71" s="5"/>
      <c r="BH71" s="5"/>
      <c r="BI71" s="5"/>
      <c r="BJ71" s="5"/>
      <c r="BK71" s="5"/>
      <c r="BL71" s="5"/>
      <c r="BM71" s="5"/>
      <c r="BN71" s="5"/>
      <c r="BO71" s="10"/>
      <c r="BP71" s="10"/>
      <c r="BQ71" s="5"/>
      <c r="BR71" s="5"/>
      <c r="BS71" s="5"/>
      <c r="BT71" s="5"/>
      <c r="BU71" s="5"/>
      <c r="BV71" s="128"/>
      <c r="BW71" s="127"/>
      <c r="BX71" s="127"/>
      <c r="BY71" s="132"/>
      <c r="BZ71" s="127"/>
      <c r="CA71" s="5"/>
      <c r="CB71" s="5"/>
      <c r="CC71" s="5"/>
      <c r="CD71" s="5"/>
      <c r="CE71" s="5"/>
    </row>
    <row r="72" spans="1:83" x14ac:dyDescent="0.25">
      <c r="A72" s="1">
        <v>48</v>
      </c>
      <c r="B72" s="2" t="s">
        <v>119</v>
      </c>
      <c r="C72" s="2" t="s">
        <v>120</v>
      </c>
      <c r="D72" s="50">
        <v>0</v>
      </c>
      <c r="E72" s="50">
        <v>0</v>
      </c>
      <c r="F72" s="50">
        <v>0</v>
      </c>
      <c r="G72" s="59">
        <v>1</v>
      </c>
      <c r="H72" s="52">
        <v>0</v>
      </c>
      <c r="I72" s="53">
        <v>1</v>
      </c>
      <c r="J72" s="50">
        <v>0</v>
      </c>
      <c r="K72" s="50">
        <v>1</v>
      </c>
      <c r="L72" s="50">
        <v>1</v>
      </c>
      <c r="M72" s="50">
        <v>1</v>
      </c>
      <c r="N72" s="67">
        <v>0</v>
      </c>
      <c r="O72" s="66">
        <v>0</v>
      </c>
      <c r="P72" s="66">
        <v>0</v>
      </c>
      <c r="Q72" s="66">
        <v>0</v>
      </c>
      <c r="R72" s="66">
        <v>0</v>
      </c>
      <c r="S72" s="73">
        <v>0</v>
      </c>
      <c r="T72" s="72">
        <v>0</v>
      </c>
      <c r="U72" s="72">
        <v>0</v>
      </c>
      <c r="V72" s="72">
        <v>0</v>
      </c>
      <c r="W72" s="72">
        <v>0</v>
      </c>
      <c r="X72" s="79">
        <v>0</v>
      </c>
      <c r="Y72" s="78">
        <v>0</v>
      </c>
      <c r="Z72" s="78">
        <v>0</v>
      </c>
      <c r="AA72" s="78">
        <v>0</v>
      </c>
      <c r="AB72" s="78">
        <v>0</v>
      </c>
      <c r="AC72" s="85">
        <v>1</v>
      </c>
      <c r="AD72" s="84">
        <v>1</v>
      </c>
      <c r="AE72" s="84">
        <v>1</v>
      </c>
      <c r="AF72" s="84">
        <v>1</v>
      </c>
      <c r="AG72" s="84">
        <v>1</v>
      </c>
      <c r="AH72" s="91">
        <v>0</v>
      </c>
      <c r="AI72" s="90">
        <v>0</v>
      </c>
      <c r="AJ72" s="90">
        <v>0</v>
      </c>
      <c r="AK72" s="90">
        <v>0</v>
      </c>
      <c r="AL72" s="90">
        <v>0</v>
      </c>
      <c r="AM72" s="97">
        <v>1</v>
      </c>
      <c r="AN72" s="96">
        <v>1</v>
      </c>
      <c r="AO72" s="96">
        <v>1</v>
      </c>
      <c r="AP72" s="96">
        <v>0</v>
      </c>
      <c r="AQ72" s="96">
        <v>1</v>
      </c>
      <c r="AR72" s="105">
        <v>0</v>
      </c>
      <c r="AS72" s="104">
        <v>0</v>
      </c>
      <c r="AT72" s="104">
        <v>0</v>
      </c>
      <c r="AU72" s="109">
        <v>0</v>
      </c>
      <c r="AV72" s="104">
        <v>0</v>
      </c>
      <c r="AW72" s="114">
        <v>0</v>
      </c>
      <c r="AX72" s="113">
        <v>0</v>
      </c>
      <c r="AY72" s="113">
        <v>0</v>
      </c>
      <c r="AZ72" s="113">
        <v>0</v>
      </c>
      <c r="BA72" s="113">
        <v>0</v>
      </c>
      <c r="BB72" s="121">
        <v>0</v>
      </c>
      <c r="BC72" s="120">
        <v>0</v>
      </c>
      <c r="BD72" s="120">
        <v>0</v>
      </c>
      <c r="BE72" s="120">
        <v>0</v>
      </c>
      <c r="BF72" s="120">
        <v>0</v>
      </c>
      <c r="BG72" s="5">
        <v>0</v>
      </c>
      <c r="BH72" s="5">
        <v>0</v>
      </c>
      <c r="BI72" s="5">
        <v>0</v>
      </c>
      <c r="BJ72" s="5">
        <v>0</v>
      </c>
      <c r="BK72" s="5">
        <v>0</v>
      </c>
      <c r="BL72" s="5">
        <v>0</v>
      </c>
      <c r="BM72" s="5">
        <v>0</v>
      </c>
      <c r="BN72" s="5">
        <v>0</v>
      </c>
      <c r="BO72" s="10">
        <v>0</v>
      </c>
      <c r="BP72" s="10">
        <v>0</v>
      </c>
      <c r="BQ72" s="5">
        <v>0</v>
      </c>
      <c r="BR72" s="5">
        <v>0</v>
      </c>
      <c r="BS72" s="5">
        <v>1</v>
      </c>
      <c r="BT72" s="5">
        <v>0</v>
      </c>
      <c r="BU72" s="5">
        <v>0</v>
      </c>
      <c r="BV72" s="128">
        <v>0</v>
      </c>
      <c r="BW72" s="127">
        <v>0</v>
      </c>
      <c r="BX72" s="127">
        <v>0</v>
      </c>
      <c r="BY72" s="132">
        <v>0</v>
      </c>
      <c r="BZ72" s="127">
        <v>1</v>
      </c>
      <c r="CA72" s="5">
        <v>0</v>
      </c>
      <c r="CB72" s="5">
        <v>0</v>
      </c>
      <c r="CC72" s="5">
        <v>0</v>
      </c>
      <c r="CD72" s="5">
        <v>0</v>
      </c>
      <c r="CE72" s="5">
        <v>1</v>
      </c>
    </row>
    <row r="73" spans="1:83" x14ac:dyDescent="0.25">
      <c r="A73" s="1">
        <v>49</v>
      </c>
      <c r="B73" s="2" t="s">
        <v>121</v>
      </c>
      <c r="C73" s="2" t="s">
        <v>122</v>
      </c>
      <c r="D73" s="50">
        <v>1</v>
      </c>
      <c r="E73" s="50">
        <v>1</v>
      </c>
      <c r="F73" s="50">
        <v>1</v>
      </c>
      <c r="G73" s="50">
        <v>1</v>
      </c>
      <c r="H73" s="52">
        <v>1</v>
      </c>
      <c r="I73" s="51">
        <v>0</v>
      </c>
      <c r="J73" s="50">
        <v>1</v>
      </c>
      <c r="K73" s="50">
        <v>1</v>
      </c>
      <c r="L73" s="50">
        <v>1</v>
      </c>
      <c r="M73" s="50">
        <v>1</v>
      </c>
      <c r="N73" s="67">
        <v>0</v>
      </c>
      <c r="O73" s="66">
        <v>0</v>
      </c>
      <c r="P73" s="66">
        <v>0</v>
      </c>
      <c r="Q73" s="66">
        <v>0</v>
      </c>
      <c r="R73" s="66">
        <v>0</v>
      </c>
      <c r="S73" s="73">
        <v>0</v>
      </c>
      <c r="T73" s="72">
        <v>0</v>
      </c>
      <c r="U73" s="72">
        <v>0</v>
      </c>
      <c r="V73" s="72">
        <v>0</v>
      </c>
      <c r="W73" s="72">
        <v>0</v>
      </c>
      <c r="X73" s="79">
        <v>1</v>
      </c>
      <c r="Y73" s="78">
        <v>1</v>
      </c>
      <c r="Z73" s="78">
        <v>1</v>
      </c>
      <c r="AA73" s="78">
        <v>1</v>
      </c>
      <c r="AB73" s="78">
        <v>1</v>
      </c>
      <c r="AC73" s="85">
        <v>1</v>
      </c>
      <c r="AD73" s="84">
        <v>1</v>
      </c>
      <c r="AE73" s="84">
        <v>1</v>
      </c>
      <c r="AF73" s="84">
        <v>1</v>
      </c>
      <c r="AG73" s="84">
        <v>1</v>
      </c>
      <c r="AH73" s="91">
        <v>0</v>
      </c>
      <c r="AI73" s="90">
        <v>0</v>
      </c>
      <c r="AJ73" s="90">
        <v>0</v>
      </c>
      <c r="AK73" s="90">
        <v>0</v>
      </c>
      <c r="AL73" s="90">
        <v>0</v>
      </c>
      <c r="AM73" s="97">
        <v>0</v>
      </c>
      <c r="AN73" s="96">
        <v>0</v>
      </c>
      <c r="AO73" s="96">
        <v>0</v>
      </c>
      <c r="AP73" s="96">
        <v>0</v>
      </c>
      <c r="AQ73" s="96">
        <v>0</v>
      </c>
      <c r="AR73" s="105">
        <v>0</v>
      </c>
      <c r="AS73" s="104">
        <v>0</v>
      </c>
      <c r="AT73" s="104">
        <v>0</v>
      </c>
      <c r="AU73" s="109">
        <v>0</v>
      </c>
      <c r="AV73" s="104">
        <v>0</v>
      </c>
      <c r="AW73" s="114">
        <v>0</v>
      </c>
      <c r="AX73" s="113">
        <v>0</v>
      </c>
      <c r="AY73" s="113">
        <v>0</v>
      </c>
      <c r="AZ73" s="113">
        <v>0</v>
      </c>
      <c r="BA73" s="113">
        <v>0</v>
      </c>
      <c r="BB73" s="121">
        <v>1</v>
      </c>
      <c r="BC73" s="120">
        <v>1</v>
      </c>
      <c r="BD73" s="120">
        <v>1</v>
      </c>
      <c r="BE73" s="120">
        <v>0</v>
      </c>
      <c r="BF73" s="120">
        <v>0</v>
      </c>
      <c r="BG73" s="5">
        <v>0</v>
      </c>
      <c r="BH73" s="5">
        <v>0</v>
      </c>
      <c r="BI73" s="5">
        <v>0</v>
      </c>
      <c r="BJ73" s="5">
        <v>0</v>
      </c>
      <c r="BK73" s="5">
        <v>0</v>
      </c>
      <c r="BL73" s="5">
        <v>1</v>
      </c>
      <c r="BM73" s="5">
        <v>1</v>
      </c>
      <c r="BN73" s="5">
        <v>1</v>
      </c>
      <c r="BO73" s="10">
        <v>0</v>
      </c>
      <c r="BP73" s="10">
        <v>0</v>
      </c>
      <c r="BQ73" s="5">
        <v>0</v>
      </c>
      <c r="BR73" s="5">
        <v>0</v>
      </c>
      <c r="BS73" s="5">
        <v>0</v>
      </c>
      <c r="BT73" s="5">
        <v>1</v>
      </c>
      <c r="BU73" s="5">
        <v>1</v>
      </c>
      <c r="BV73" s="128">
        <v>1</v>
      </c>
      <c r="BW73" s="127">
        <v>1</v>
      </c>
      <c r="BX73" s="127">
        <v>1</v>
      </c>
      <c r="BY73" s="132">
        <v>1</v>
      </c>
      <c r="BZ73" s="127">
        <v>1</v>
      </c>
      <c r="CA73" s="5">
        <v>0</v>
      </c>
      <c r="CB73" s="5">
        <v>0</v>
      </c>
      <c r="CC73" s="5">
        <v>0</v>
      </c>
      <c r="CD73" s="5">
        <v>0</v>
      </c>
      <c r="CE73" s="5">
        <v>0</v>
      </c>
    </row>
    <row r="74" spans="1:83" x14ac:dyDescent="0.25">
      <c r="A74" s="1">
        <v>50</v>
      </c>
      <c r="B74" s="2" t="s">
        <v>123</v>
      </c>
      <c r="C74" s="2" t="s">
        <v>124</v>
      </c>
      <c r="D74" s="50">
        <v>0</v>
      </c>
      <c r="E74" s="50">
        <v>0</v>
      </c>
      <c r="F74" s="50">
        <v>0</v>
      </c>
      <c r="G74" s="50">
        <v>1</v>
      </c>
      <c r="H74" s="52">
        <v>1</v>
      </c>
      <c r="I74" s="51">
        <v>0</v>
      </c>
      <c r="J74" s="50">
        <v>0</v>
      </c>
      <c r="K74" s="50">
        <v>0</v>
      </c>
      <c r="L74" s="50">
        <v>1</v>
      </c>
      <c r="M74" s="50">
        <v>1</v>
      </c>
      <c r="N74" s="67">
        <v>1</v>
      </c>
      <c r="O74" s="66">
        <v>1</v>
      </c>
      <c r="P74" s="66">
        <v>1</v>
      </c>
      <c r="Q74" s="66">
        <v>1</v>
      </c>
      <c r="R74" s="66">
        <v>1</v>
      </c>
      <c r="S74" s="73">
        <v>1</v>
      </c>
      <c r="T74" s="72">
        <v>1</v>
      </c>
      <c r="U74" s="72">
        <v>1</v>
      </c>
      <c r="V74" s="72">
        <v>1</v>
      </c>
      <c r="W74" s="72">
        <v>1</v>
      </c>
      <c r="X74" s="79">
        <v>1</v>
      </c>
      <c r="Y74" s="78">
        <v>1</v>
      </c>
      <c r="Z74" s="78">
        <v>1</v>
      </c>
      <c r="AA74" s="78">
        <v>1</v>
      </c>
      <c r="AB74" s="78">
        <v>1</v>
      </c>
      <c r="AC74" s="85">
        <v>0</v>
      </c>
      <c r="AD74" s="84">
        <v>1</v>
      </c>
      <c r="AE74" s="84">
        <v>1</v>
      </c>
      <c r="AF74" s="84">
        <v>1</v>
      </c>
      <c r="AG74" s="84">
        <v>1</v>
      </c>
      <c r="AH74" s="91">
        <v>0</v>
      </c>
      <c r="AI74" s="90">
        <v>0</v>
      </c>
      <c r="AJ74" s="90">
        <v>0</v>
      </c>
      <c r="AK74" s="90">
        <v>0</v>
      </c>
      <c r="AL74" s="90">
        <v>0</v>
      </c>
      <c r="AM74" s="97">
        <v>0</v>
      </c>
      <c r="AN74" s="96">
        <v>0</v>
      </c>
      <c r="AO74" s="96">
        <v>0</v>
      </c>
      <c r="AP74" s="96">
        <v>0</v>
      </c>
      <c r="AQ74" s="96">
        <v>0</v>
      </c>
      <c r="AR74" s="105">
        <v>1</v>
      </c>
      <c r="AS74" s="104">
        <v>1</v>
      </c>
      <c r="AT74" s="104">
        <v>1</v>
      </c>
      <c r="AU74" s="109">
        <v>1</v>
      </c>
      <c r="AV74" s="104">
        <v>1</v>
      </c>
      <c r="AW74" s="114">
        <v>1</v>
      </c>
      <c r="AX74" s="113">
        <v>1</v>
      </c>
      <c r="AY74" s="113">
        <v>1</v>
      </c>
      <c r="AZ74" s="113">
        <v>1</v>
      </c>
      <c r="BA74" s="113">
        <v>1</v>
      </c>
      <c r="BB74" s="121">
        <v>0</v>
      </c>
      <c r="BC74" s="120">
        <v>0</v>
      </c>
      <c r="BD74" s="120">
        <v>0</v>
      </c>
      <c r="BE74" s="120">
        <v>1</v>
      </c>
      <c r="BF74" s="120">
        <v>1</v>
      </c>
      <c r="BG74" s="5">
        <v>1</v>
      </c>
      <c r="BH74" s="5">
        <v>1</v>
      </c>
      <c r="BI74" s="5">
        <v>1</v>
      </c>
      <c r="BJ74" s="5">
        <v>0</v>
      </c>
      <c r="BK74" s="5">
        <v>0</v>
      </c>
      <c r="BL74" s="5">
        <v>1</v>
      </c>
      <c r="BM74" s="5">
        <v>1</v>
      </c>
      <c r="BN74" s="5">
        <v>1</v>
      </c>
      <c r="BO74" s="10">
        <v>0</v>
      </c>
      <c r="BP74" s="10">
        <v>0</v>
      </c>
      <c r="BQ74" s="5">
        <v>0</v>
      </c>
      <c r="BR74" s="5">
        <v>0</v>
      </c>
      <c r="BS74" s="5">
        <v>0</v>
      </c>
      <c r="BT74" s="5">
        <v>0</v>
      </c>
      <c r="BU74" s="5">
        <v>0</v>
      </c>
      <c r="BV74" s="128">
        <v>0</v>
      </c>
      <c r="BW74" s="127">
        <v>1</v>
      </c>
      <c r="BX74" s="127">
        <v>1</v>
      </c>
      <c r="BY74" s="132">
        <v>1</v>
      </c>
      <c r="BZ74" s="127">
        <v>1</v>
      </c>
      <c r="CA74" s="5">
        <v>0</v>
      </c>
      <c r="CB74" s="5">
        <v>0</v>
      </c>
      <c r="CC74" s="5">
        <v>0</v>
      </c>
      <c r="CD74" s="5">
        <v>1</v>
      </c>
      <c r="CE74" s="5">
        <v>1</v>
      </c>
    </row>
    <row r="75" spans="1:83" x14ac:dyDescent="0.25">
      <c r="A75" s="1">
        <v>51</v>
      </c>
      <c r="B75" s="2" t="s">
        <v>125</v>
      </c>
      <c r="C75" s="2" t="s">
        <v>126</v>
      </c>
      <c r="D75" s="50">
        <v>0</v>
      </c>
      <c r="E75" s="50">
        <v>0</v>
      </c>
      <c r="F75" s="50">
        <v>0</v>
      </c>
      <c r="G75" s="50">
        <v>0</v>
      </c>
      <c r="H75" s="58">
        <v>1</v>
      </c>
      <c r="I75" s="51">
        <v>0</v>
      </c>
      <c r="J75" s="50">
        <v>0</v>
      </c>
      <c r="K75" s="50">
        <v>0</v>
      </c>
      <c r="L75" s="50">
        <v>1</v>
      </c>
      <c r="M75" s="50">
        <v>1</v>
      </c>
      <c r="N75" s="67">
        <v>1</v>
      </c>
      <c r="O75" s="66">
        <v>1</v>
      </c>
      <c r="P75" s="66">
        <v>1</v>
      </c>
      <c r="Q75" s="66">
        <v>1</v>
      </c>
      <c r="R75" s="66">
        <v>1</v>
      </c>
      <c r="S75" s="73">
        <v>1</v>
      </c>
      <c r="T75" s="72">
        <v>1</v>
      </c>
      <c r="U75" s="72">
        <v>1</v>
      </c>
      <c r="V75" s="72">
        <v>1</v>
      </c>
      <c r="W75" s="72">
        <v>1</v>
      </c>
      <c r="X75" s="79">
        <v>0</v>
      </c>
      <c r="Y75" s="78">
        <v>0</v>
      </c>
      <c r="Z75" s="78">
        <v>0</v>
      </c>
      <c r="AA75" s="78">
        <v>0</v>
      </c>
      <c r="AB75" s="78">
        <v>0</v>
      </c>
      <c r="AC75" s="85">
        <v>0</v>
      </c>
      <c r="AD75" s="84">
        <v>1</v>
      </c>
      <c r="AE75" s="84">
        <v>1</v>
      </c>
      <c r="AF75" s="84">
        <v>1</v>
      </c>
      <c r="AG75" s="84">
        <v>1</v>
      </c>
      <c r="AH75" s="91">
        <v>1</v>
      </c>
      <c r="AI75" s="90">
        <v>1</v>
      </c>
      <c r="AJ75" s="90">
        <v>1</v>
      </c>
      <c r="AK75" s="90">
        <v>1</v>
      </c>
      <c r="AL75" s="90">
        <v>1</v>
      </c>
      <c r="AM75" s="97">
        <v>1</v>
      </c>
      <c r="AN75" s="96">
        <v>1</v>
      </c>
      <c r="AO75" s="96">
        <v>1</v>
      </c>
      <c r="AP75" s="96">
        <v>0</v>
      </c>
      <c r="AQ75" s="96">
        <v>1</v>
      </c>
      <c r="AR75" s="105">
        <v>1</v>
      </c>
      <c r="AS75" s="104">
        <v>1</v>
      </c>
      <c r="AT75" s="104">
        <v>1</v>
      </c>
      <c r="AU75" s="109">
        <v>0</v>
      </c>
      <c r="AV75" s="104">
        <v>0</v>
      </c>
      <c r="AW75" s="114">
        <v>1</v>
      </c>
      <c r="AX75" s="113">
        <v>1</v>
      </c>
      <c r="AY75" s="113">
        <v>1</v>
      </c>
      <c r="AZ75" s="113">
        <v>0</v>
      </c>
      <c r="BA75" s="113">
        <v>0</v>
      </c>
      <c r="BB75" s="121">
        <v>1</v>
      </c>
      <c r="BC75" s="120">
        <v>1</v>
      </c>
      <c r="BD75" s="120">
        <v>1</v>
      </c>
      <c r="BE75" s="120">
        <v>1</v>
      </c>
      <c r="BF75" s="120">
        <v>1</v>
      </c>
      <c r="BG75" s="5">
        <v>1</v>
      </c>
      <c r="BH75" s="5">
        <v>1</v>
      </c>
      <c r="BI75" s="5">
        <v>1</v>
      </c>
      <c r="BJ75" s="5">
        <v>0</v>
      </c>
      <c r="BK75" s="5">
        <v>0</v>
      </c>
      <c r="BL75" s="5">
        <v>1</v>
      </c>
      <c r="BM75" s="5">
        <v>1</v>
      </c>
      <c r="BN75" s="5">
        <v>1</v>
      </c>
      <c r="BO75" s="10">
        <v>0</v>
      </c>
      <c r="BP75" s="10">
        <v>0</v>
      </c>
      <c r="BQ75" s="5">
        <v>1</v>
      </c>
      <c r="BR75" s="5">
        <v>1</v>
      </c>
      <c r="BS75" s="5">
        <v>1</v>
      </c>
      <c r="BT75" s="5">
        <v>1</v>
      </c>
      <c r="BU75" s="5">
        <v>1</v>
      </c>
      <c r="BV75" s="128">
        <v>1</v>
      </c>
      <c r="BW75" s="127">
        <v>0</v>
      </c>
      <c r="BX75" s="127">
        <v>0</v>
      </c>
      <c r="BY75" s="132">
        <v>0</v>
      </c>
      <c r="BZ75" s="127">
        <v>1</v>
      </c>
      <c r="CA75" s="5">
        <v>1</v>
      </c>
      <c r="CB75" s="5">
        <v>1</v>
      </c>
      <c r="CC75" s="5">
        <v>1</v>
      </c>
      <c r="CD75" s="5">
        <v>1</v>
      </c>
      <c r="CE75" s="5">
        <v>1</v>
      </c>
    </row>
    <row r="76" spans="1:83" x14ac:dyDescent="0.25">
      <c r="A76" s="164" t="s">
        <v>127</v>
      </c>
      <c r="B76" s="165"/>
      <c r="C76" s="166"/>
      <c r="D76" s="50"/>
      <c r="E76" s="50"/>
      <c r="F76" s="50"/>
      <c r="G76" s="50"/>
      <c r="H76" s="52"/>
      <c r="I76" s="51"/>
      <c r="J76" s="50"/>
      <c r="K76" s="50"/>
      <c r="L76" s="50"/>
      <c r="M76" s="50"/>
      <c r="N76" s="67"/>
      <c r="O76" s="66"/>
      <c r="P76" s="66"/>
      <c r="Q76" s="66"/>
      <c r="R76" s="66"/>
      <c r="S76" s="73"/>
      <c r="T76" s="72"/>
      <c r="U76" s="72"/>
      <c r="V76" s="72"/>
      <c r="W76" s="72"/>
      <c r="X76" s="79"/>
      <c r="Y76" s="78"/>
      <c r="Z76" s="78"/>
      <c r="AA76" s="78"/>
      <c r="AB76" s="78"/>
      <c r="AC76" s="85"/>
      <c r="AD76" s="84"/>
      <c r="AE76" s="84"/>
      <c r="AF76" s="84"/>
      <c r="AG76" s="84"/>
      <c r="AH76" s="91"/>
      <c r="AI76" s="90"/>
      <c r="AJ76" s="90"/>
      <c r="AK76" s="90"/>
      <c r="AL76" s="90"/>
      <c r="AM76" s="97"/>
      <c r="AN76" s="96"/>
      <c r="AO76" s="96"/>
      <c r="AP76" s="96"/>
      <c r="AQ76" s="96"/>
      <c r="AR76" s="105"/>
      <c r="AS76" s="104"/>
      <c r="AT76" s="104"/>
      <c r="AU76" s="109"/>
      <c r="AV76" s="104"/>
      <c r="AW76" s="114"/>
      <c r="AX76" s="113"/>
      <c r="AY76" s="113"/>
      <c r="AZ76" s="113"/>
      <c r="BA76" s="113"/>
      <c r="BB76" s="121"/>
      <c r="BC76" s="120"/>
      <c r="BD76" s="120"/>
      <c r="BE76" s="120"/>
      <c r="BF76" s="120"/>
      <c r="BG76" s="5"/>
      <c r="BH76" s="5"/>
      <c r="BI76" s="5"/>
      <c r="BJ76" s="5"/>
      <c r="BK76" s="5"/>
      <c r="BL76" s="5"/>
      <c r="BM76" s="5"/>
      <c r="BN76" s="5"/>
      <c r="BO76" s="10"/>
      <c r="BP76" s="10"/>
      <c r="BQ76" s="5"/>
      <c r="BR76" s="5"/>
      <c r="BS76" s="5"/>
      <c r="BT76" s="5"/>
      <c r="BU76" s="5"/>
      <c r="BV76" s="128"/>
      <c r="BW76" s="127"/>
      <c r="BX76" s="127"/>
      <c r="BY76" s="132"/>
      <c r="BZ76" s="127"/>
      <c r="CA76" s="5"/>
      <c r="CB76" s="5"/>
      <c r="CC76" s="5"/>
      <c r="CD76" s="5"/>
      <c r="CE76" s="5"/>
    </row>
    <row r="77" spans="1:83" x14ac:dyDescent="0.25">
      <c r="A77" s="1">
        <v>52</v>
      </c>
      <c r="B77" s="2" t="s">
        <v>128</v>
      </c>
      <c r="C77" s="2" t="s">
        <v>129</v>
      </c>
      <c r="D77" s="50">
        <v>1</v>
      </c>
      <c r="E77" s="50">
        <v>1</v>
      </c>
      <c r="F77" s="50">
        <v>1</v>
      </c>
      <c r="G77" s="50">
        <v>1</v>
      </c>
      <c r="H77" s="52">
        <v>1</v>
      </c>
      <c r="I77" s="51">
        <v>1</v>
      </c>
      <c r="J77" s="50">
        <v>1</v>
      </c>
      <c r="K77" s="50">
        <v>1</v>
      </c>
      <c r="L77" s="50">
        <v>1</v>
      </c>
      <c r="M77" s="50">
        <v>1</v>
      </c>
      <c r="N77" s="67">
        <v>0</v>
      </c>
      <c r="O77" s="66">
        <v>0</v>
      </c>
      <c r="P77" s="66">
        <v>0</v>
      </c>
      <c r="Q77" s="66">
        <v>0</v>
      </c>
      <c r="R77" s="66">
        <v>0</v>
      </c>
      <c r="S77" s="73">
        <v>0</v>
      </c>
      <c r="T77" s="72">
        <v>0</v>
      </c>
      <c r="U77" s="72">
        <v>0</v>
      </c>
      <c r="V77" s="72">
        <v>0</v>
      </c>
      <c r="W77" s="72">
        <v>0</v>
      </c>
      <c r="X77" s="79">
        <v>0</v>
      </c>
      <c r="Y77" s="78">
        <v>0</v>
      </c>
      <c r="Z77" s="78">
        <v>0</v>
      </c>
      <c r="AA77" s="78">
        <v>0</v>
      </c>
      <c r="AB77" s="78">
        <v>0</v>
      </c>
      <c r="AC77" s="85">
        <v>0</v>
      </c>
      <c r="AD77" s="84">
        <v>0</v>
      </c>
      <c r="AE77" s="84">
        <v>0</v>
      </c>
      <c r="AF77" s="84">
        <v>1</v>
      </c>
      <c r="AG77" s="84">
        <v>1</v>
      </c>
      <c r="AH77" s="91">
        <v>0</v>
      </c>
      <c r="AI77" s="90">
        <v>0</v>
      </c>
      <c r="AJ77" s="90">
        <v>0</v>
      </c>
      <c r="AK77" s="90">
        <v>0</v>
      </c>
      <c r="AL77" s="90">
        <v>0</v>
      </c>
      <c r="AM77" s="97">
        <v>0</v>
      </c>
      <c r="AN77" s="96">
        <v>0</v>
      </c>
      <c r="AO77" s="96">
        <v>0</v>
      </c>
      <c r="AP77" s="96">
        <v>0</v>
      </c>
      <c r="AQ77" s="96">
        <v>0</v>
      </c>
      <c r="AR77" s="105">
        <v>0</v>
      </c>
      <c r="AS77" s="104">
        <v>0</v>
      </c>
      <c r="AT77" s="104">
        <v>0</v>
      </c>
      <c r="AU77" s="109">
        <v>0</v>
      </c>
      <c r="AV77" s="104">
        <v>0</v>
      </c>
      <c r="AW77" s="114">
        <v>0</v>
      </c>
      <c r="AX77" s="113">
        <v>0</v>
      </c>
      <c r="AY77" s="113">
        <v>0</v>
      </c>
      <c r="AZ77" s="113">
        <v>0</v>
      </c>
      <c r="BA77" s="113">
        <v>0</v>
      </c>
      <c r="BB77" s="121">
        <v>0</v>
      </c>
      <c r="BC77" s="120">
        <v>0</v>
      </c>
      <c r="BD77" s="120">
        <v>0</v>
      </c>
      <c r="BE77" s="120">
        <v>0</v>
      </c>
      <c r="BF77" s="120">
        <v>0</v>
      </c>
      <c r="BG77" s="5">
        <v>1</v>
      </c>
      <c r="BH77" s="5">
        <v>1</v>
      </c>
      <c r="BI77" s="5">
        <v>1</v>
      </c>
      <c r="BJ77" s="5">
        <v>0</v>
      </c>
      <c r="BK77" s="5">
        <v>0</v>
      </c>
      <c r="BL77" s="5">
        <v>0</v>
      </c>
      <c r="BM77" s="5">
        <v>0</v>
      </c>
      <c r="BN77" s="5">
        <v>0</v>
      </c>
      <c r="BO77" s="10">
        <v>0</v>
      </c>
      <c r="BP77" s="10">
        <v>0</v>
      </c>
      <c r="BQ77" s="5">
        <v>0</v>
      </c>
      <c r="BR77" s="5">
        <v>0</v>
      </c>
      <c r="BS77" s="5">
        <v>0</v>
      </c>
      <c r="BT77" s="5">
        <v>0</v>
      </c>
      <c r="BU77" s="5">
        <v>0</v>
      </c>
      <c r="BV77" s="128">
        <v>0</v>
      </c>
      <c r="BW77" s="127">
        <v>0</v>
      </c>
      <c r="BX77" s="127">
        <v>0</v>
      </c>
      <c r="BY77" s="132">
        <v>1</v>
      </c>
      <c r="BZ77" s="127">
        <v>1</v>
      </c>
      <c r="CA77" s="5">
        <v>0</v>
      </c>
      <c r="CB77" s="5">
        <v>0</v>
      </c>
      <c r="CC77" s="5">
        <v>0</v>
      </c>
      <c r="CD77" s="5">
        <v>0</v>
      </c>
      <c r="CE77" s="5">
        <v>0</v>
      </c>
    </row>
    <row r="78" spans="1:83" x14ac:dyDescent="0.25">
      <c r="A78" s="1">
        <v>53</v>
      </c>
      <c r="B78" s="2" t="s">
        <v>130</v>
      </c>
      <c r="C78" s="2" t="s">
        <v>131</v>
      </c>
      <c r="D78" s="50">
        <v>0</v>
      </c>
      <c r="E78" s="50">
        <v>0</v>
      </c>
      <c r="F78" s="50">
        <v>0</v>
      </c>
      <c r="G78" s="50">
        <v>1</v>
      </c>
      <c r="H78" s="52">
        <v>1</v>
      </c>
      <c r="I78" s="51">
        <v>0</v>
      </c>
      <c r="J78" s="50">
        <v>0</v>
      </c>
      <c r="K78" s="50">
        <v>0</v>
      </c>
      <c r="L78" s="50">
        <v>1</v>
      </c>
      <c r="M78" s="50">
        <v>1</v>
      </c>
      <c r="N78" s="67">
        <v>1</v>
      </c>
      <c r="O78" s="66">
        <v>1</v>
      </c>
      <c r="P78" s="66">
        <v>1</v>
      </c>
      <c r="Q78" s="66">
        <v>1</v>
      </c>
      <c r="R78" s="66">
        <v>1</v>
      </c>
      <c r="S78" s="73">
        <v>1</v>
      </c>
      <c r="T78" s="72">
        <v>1</v>
      </c>
      <c r="U78" s="72">
        <v>1</v>
      </c>
      <c r="V78" s="72">
        <v>1</v>
      </c>
      <c r="W78" s="72">
        <v>1</v>
      </c>
      <c r="X78" s="79">
        <v>0</v>
      </c>
      <c r="Y78" s="78">
        <v>1</v>
      </c>
      <c r="Z78" s="78">
        <v>1</v>
      </c>
      <c r="AA78" s="78">
        <v>1</v>
      </c>
      <c r="AB78" s="78">
        <v>1</v>
      </c>
      <c r="AC78" s="85">
        <v>1</v>
      </c>
      <c r="AD78" s="84">
        <v>1</v>
      </c>
      <c r="AE78" s="84">
        <v>1</v>
      </c>
      <c r="AF78" s="84">
        <v>1</v>
      </c>
      <c r="AG78" s="84">
        <v>1</v>
      </c>
      <c r="AH78" s="91">
        <v>1</v>
      </c>
      <c r="AI78" s="90">
        <v>1</v>
      </c>
      <c r="AJ78" s="90">
        <v>1</v>
      </c>
      <c r="AK78" s="90">
        <v>1</v>
      </c>
      <c r="AL78" s="90">
        <v>1</v>
      </c>
      <c r="AM78" s="97">
        <v>0</v>
      </c>
      <c r="AN78" s="96">
        <v>0</v>
      </c>
      <c r="AO78" s="96">
        <v>0</v>
      </c>
      <c r="AP78" s="96">
        <v>0</v>
      </c>
      <c r="AQ78" s="96">
        <v>0</v>
      </c>
      <c r="AR78" s="105">
        <v>0</v>
      </c>
      <c r="AS78" s="104">
        <v>0</v>
      </c>
      <c r="AT78" s="104">
        <v>0</v>
      </c>
      <c r="AU78" s="109">
        <v>1</v>
      </c>
      <c r="AV78" s="104">
        <v>0</v>
      </c>
      <c r="AW78" s="114">
        <v>0</v>
      </c>
      <c r="AX78" s="113">
        <v>0</v>
      </c>
      <c r="AY78" s="113">
        <v>0</v>
      </c>
      <c r="AZ78" s="113">
        <v>0</v>
      </c>
      <c r="BA78" s="113">
        <v>0</v>
      </c>
      <c r="BB78" s="121">
        <v>0</v>
      </c>
      <c r="BC78" s="120">
        <v>0</v>
      </c>
      <c r="BD78" s="120">
        <v>0</v>
      </c>
      <c r="BE78" s="120">
        <v>0</v>
      </c>
      <c r="BF78" s="120">
        <v>0</v>
      </c>
      <c r="BG78" s="5">
        <v>0</v>
      </c>
      <c r="BH78" s="5">
        <v>0</v>
      </c>
      <c r="BI78" s="5">
        <v>0</v>
      </c>
      <c r="BJ78" s="5">
        <v>0</v>
      </c>
      <c r="BK78" s="5">
        <v>0</v>
      </c>
      <c r="BL78" s="5">
        <v>1</v>
      </c>
      <c r="BM78" s="5">
        <v>1</v>
      </c>
      <c r="BN78" s="5">
        <v>1</v>
      </c>
      <c r="BO78" s="10">
        <v>0</v>
      </c>
      <c r="BP78" s="10">
        <v>0</v>
      </c>
      <c r="BQ78" s="5">
        <v>0</v>
      </c>
      <c r="BR78" s="5">
        <v>0</v>
      </c>
      <c r="BS78" s="5">
        <v>1</v>
      </c>
      <c r="BT78" s="5">
        <v>0</v>
      </c>
      <c r="BU78" s="5">
        <v>0</v>
      </c>
      <c r="BV78" s="128">
        <v>1</v>
      </c>
      <c r="BW78" s="127">
        <v>1</v>
      </c>
      <c r="BX78" s="127">
        <v>1</v>
      </c>
      <c r="BY78" s="132">
        <v>1</v>
      </c>
      <c r="BZ78" s="127">
        <v>1</v>
      </c>
      <c r="CA78" s="5">
        <v>0</v>
      </c>
      <c r="CB78" s="5">
        <v>0</v>
      </c>
      <c r="CC78" s="5">
        <v>0</v>
      </c>
      <c r="CD78" s="5">
        <v>0</v>
      </c>
      <c r="CE78" s="5">
        <v>0</v>
      </c>
    </row>
    <row r="79" spans="1:83" x14ac:dyDescent="0.25">
      <c r="A79" s="1">
        <v>54</v>
      </c>
      <c r="B79" s="2" t="s">
        <v>132</v>
      </c>
      <c r="C79" s="2" t="s">
        <v>133</v>
      </c>
      <c r="D79" s="50">
        <v>0</v>
      </c>
      <c r="E79" s="50">
        <v>0</v>
      </c>
      <c r="F79" s="50">
        <v>0</v>
      </c>
      <c r="G79" s="50">
        <v>0</v>
      </c>
      <c r="H79" s="52">
        <v>1</v>
      </c>
      <c r="I79" s="51">
        <v>1</v>
      </c>
      <c r="J79" s="50">
        <v>1</v>
      </c>
      <c r="K79" s="50">
        <v>1</v>
      </c>
      <c r="L79" s="50">
        <v>1</v>
      </c>
      <c r="M79" s="50">
        <v>1</v>
      </c>
      <c r="N79" s="67">
        <v>0</v>
      </c>
      <c r="O79" s="66">
        <v>0</v>
      </c>
      <c r="P79" s="66">
        <v>0</v>
      </c>
      <c r="Q79" s="66">
        <v>0</v>
      </c>
      <c r="R79" s="66">
        <v>0</v>
      </c>
      <c r="S79" s="73">
        <v>0</v>
      </c>
      <c r="T79" s="72">
        <v>0</v>
      </c>
      <c r="U79" s="72">
        <v>0</v>
      </c>
      <c r="V79" s="72">
        <v>0</v>
      </c>
      <c r="W79" s="72">
        <v>0</v>
      </c>
      <c r="X79" s="79">
        <v>0</v>
      </c>
      <c r="Y79" s="78">
        <v>0</v>
      </c>
      <c r="Z79" s="78">
        <v>0</v>
      </c>
      <c r="AA79" s="78">
        <v>0</v>
      </c>
      <c r="AB79" s="78">
        <v>0</v>
      </c>
      <c r="AC79" s="85">
        <v>1</v>
      </c>
      <c r="AD79" s="84">
        <v>1</v>
      </c>
      <c r="AE79" s="84">
        <v>1</v>
      </c>
      <c r="AF79" s="84">
        <v>1</v>
      </c>
      <c r="AG79" s="84">
        <v>1</v>
      </c>
      <c r="AH79" s="91">
        <v>0</v>
      </c>
      <c r="AI79" s="90">
        <v>0</v>
      </c>
      <c r="AJ79" s="90">
        <v>0</v>
      </c>
      <c r="AK79" s="90">
        <v>0</v>
      </c>
      <c r="AL79" s="90">
        <v>0</v>
      </c>
      <c r="AM79" s="97">
        <v>0</v>
      </c>
      <c r="AN79" s="96">
        <v>0</v>
      </c>
      <c r="AO79" s="96">
        <v>0</v>
      </c>
      <c r="AP79" s="96">
        <v>0</v>
      </c>
      <c r="AQ79" s="96">
        <v>0</v>
      </c>
      <c r="AR79" s="105">
        <v>0</v>
      </c>
      <c r="AS79" s="104">
        <v>0</v>
      </c>
      <c r="AT79" s="104">
        <v>0</v>
      </c>
      <c r="AU79" s="109">
        <v>0</v>
      </c>
      <c r="AV79" s="104">
        <v>0</v>
      </c>
      <c r="AW79" s="114">
        <v>0</v>
      </c>
      <c r="AX79" s="113">
        <v>0</v>
      </c>
      <c r="AY79" s="113">
        <v>0</v>
      </c>
      <c r="AZ79" s="113">
        <v>0</v>
      </c>
      <c r="BA79" s="113">
        <v>0</v>
      </c>
      <c r="BB79" s="121">
        <v>0</v>
      </c>
      <c r="BC79" s="120">
        <v>0</v>
      </c>
      <c r="BD79" s="120">
        <v>0</v>
      </c>
      <c r="BE79" s="120">
        <v>0</v>
      </c>
      <c r="BF79" s="120">
        <v>0</v>
      </c>
      <c r="BG79" s="5">
        <v>0</v>
      </c>
      <c r="BH79" s="5">
        <v>0</v>
      </c>
      <c r="BI79" s="5">
        <v>0</v>
      </c>
      <c r="BJ79" s="5">
        <v>0</v>
      </c>
      <c r="BK79" s="5">
        <v>0</v>
      </c>
      <c r="BL79" s="5">
        <v>0</v>
      </c>
      <c r="BM79" s="5">
        <v>0</v>
      </c>
      <c r="BN79" s="5">
        <v>0</v>
      </c>
      <c r="BO79" s="10">
        <v>0</v>
      </c>
      <c r="BP79" s="10">
        <v>0</v>
      </c>
      <c r="BQ79" s="5">
        <v>0</v>
      </c>
      <c r="BR79" s="5">
        <v>0</v>
      </c>
      <c r="BS79" s="5">
        <v>0</v>
      </c>
      <c r="BT79" s="5">
        <v>0</v>
      </c>
      <c r="BU79" s="5">
        <v>0</v>
      </c>
      <c r="BV79" s="128">
        <v>0</v>
      </c>
      <c r="BW79" s="127">
        <v>1</v>
      </c>
      <c r="BX79" s="127">
        <v>0</v>
      </c>
      <c r="BY79" s="132">
        <v>0</v>
      </c>
      <c r="BZ79" s="127">
        <v>0</v>
      </c>
      <c r="CA79" s="5">
        <v>0</v>
      </c>
      <c r="CB79" s="5">
        <v>0</v>
      </c>
      <c r="CC79" s="5">
        <v>0</v>
      </c>
      <c r="CD79" s="5">
        <v>0</v>
      </c>
      <c r="CE79" s="5">
        <v>0</v>
      </c>
    </row>
    <row r="80" spans="1:83" x14ac:dyDescent="0.25">
      <c r="A80" s="164" t="s">
        <v>134</v>
      </c>
      <c r="B80" s="165"/>
      <c r="C80" s="166"/>
      <c r="D80" s="50"/>
      <c r="E80" s="50"/>
      <c r="F80" s="50"/>
      <c r="G80" s="50"/>
      <c r="H80" s="52"/>
      <c r="I80" s="51"/>
      <c r="J80" s="50"/>
      <c r="K80" s="50"/>
      <c r="L80" s="50"/>
      <c r="M80" s="50"/>
      <c r="N80" s="67"/>
      <c r="O80" s="66"/>
      <c r="P80" s="66"/>
      <c r="Q80" s="66"/>
      <c r="R80" s="66"/>
      <c r="S80" s="73"/>
      <c r="T80" s="72"/>
      <c r="U80" s="72"/>
      <c r="V80" s="72"/>
      <c r="W80" s="72"/>
      <c r="X80" s="79"/>
      <c r="Y80" s="78"/>
      <c r="Z80" s="78"/>
      <c r="AA80" s="78"/>
      <c r="AB80" s="78"/>
      <c r="AC80" s="85"/>
      <c r="AD80" s="84"/>
      <c r="AE80" s="84"/>
      <c r="AF80" s="84"/>
      <c r="AG80" s="84"/>
      <c r="AH80" s="91"/>
      <c r="AI80" s="90"/>
      <c r="AJ80" s="90"/>
      <c r="AK80" s="90"/>
      <c r="AL80" s="90"/>
      <c r="AM80" s="97"/>
      <c r="AN80" s="96"/>
      <c r="AO80" s="96"/>
      <c r="AP80" s="96"/>
      <c r="AQ80" s="96"/>
      <c r="AR80" s="105"/>
      <c r="AS80" s="104"/>
      <c r="AT80" s="104"/>
      <c r="AU80" s="109"/>
      <c r="AV80" s="104"/>
      <c r="AW80" s="114"/>
      <c r="AX80" s="113"/>
      <c r="AY80" s="113"/>
      <c r="AZ80" s="113"/>
      <c r="BA80" s="113"/>
      <c r="BB80" s="121"/>
      <c r="BC80" s="120"/>
      <c r="BD80" s="120"/>
      <c r="BE80" s="120"/>
      <c r="BF80" s="120"/>
      <c r="BG80" s="5"/>
      <c r="BH80" s="5"/>
      <c r="BI80" s="5"/>
      <c r="BJ80" s="5"/>
      <c r="BK80" s="5"/>
      <c r="BL80" s="5"/>
      <c r="BM80" s="5"/>
      <c r="BN80" s="5"/>
      <c r="BO80" s="10"/>
      <c r="BP80" s="10"/>
      <c r="BQ80" s="5"/>
      <c r="BR80" s="5"/>
      <c r="BS80" s="5"/>
      <c r="BT80" s="5"/>
      <c r="BU80" s="5"/>
      <c r="BV80" s="128"/>
      <c r="BW80" s="127"/>
      <c r="BX80" s="127"/>
      <c r="BY80" s="132"/>
      <c r="BZ80" s="127"/>
      <c r="CA80" s="5"/>
      <c r="CB80" s="5"/>
      <c r="CC80" s="5"/>
      <c r="CD80" s="5"/>
      <c r="CE80" s="5"/>
    </row>
    <row r="81" spans="1:83" x14ac:dyDescent="0.25">
      <c r="A81" s="1">
        <v>55</v>
      </c>
      <c r="B81" s="2" t="s">
        <v>135</v>
      </c>
      <c r="C81" s="2" t="s">
        <v>136</v>
      </c>
      <c r="D81" s="50">
        <v>0</v>
      </c>
      <c r="E81" s="50">
        <v>0</v>
      </c>
      <c r="F81" s="50">
        <v>0</v>
      </c>
      <c r="G81" s="50">
        <v>0</v>
      </c>
      <c r="H81" s="52">
        <v>0</v>
      </c>
      <c r="I81" s="51">
        <v>1</v>
      </c>
      <c r="J81" s="50">
        <v>1</v>
      </c>
      <c r="K81" s="50">
        <v>1</v>
      </c>
      <c r="L81" s="50">
        <v>1</v>
      </c>
      <c r="M81" s="50">
        <v>1</v>
      </c>
      <c r="N81" s="67">
        <v>1</v>
      </c>
      <c r="O81" s="66">
        <v>1</v>
      </c>
      <c r="P81" s="66">
        <v>1</v>
      </c>
      <c r="Q81" s="66">
        <v>1</v>
      </c>
      <c r="R81" s="66">
        <v>1</v>
      </c>
      <c r="S81" s="73">
        <v>1</v>
      </c>
      <c r="T81" s="72">
        <v>1</v>
      </c>
      <c r="U81" s="72">
        <v>1</v>
      </c>
      <c r="V81" s="72">
        <v>1</v>
      </c>
      <c r="W81" s="72">
        <v>1</v>
      </c>
      <c r="X81" s="79">
        <v>1</v>
      </c>
      <c r="Y81" s="78">
        <v>1</v>
      </c>
      <c r="Z81" s="78">
        <v>1</v>
      </c>
      <c r="AA81" s="78">
        <v>1</v>
      </c>
      <c r="AB81" s="78">
        <v>1</v>
      </c>
      <c r="AC81" s="85">
        <v>1</v>
      </c>
      <c r="AD81" s="84">
        <v>0</v>
      </c>
      <c r="AE81" s="84">
        <v>1</v>
      </c>
      <c r="AF81" s="84">
        <v>0</v>
      </c>
      <c r="AG81" s="84">
        <v>1</v>
      </c>
      <c r="AH81" s="91">
        <v>1</v>
      </c>
      <c r="AI81" s="90">
        <v>1</v>
      </c>
      <c r="AJ81" s="90">
        <v>1</v>
      </c>
      <c r="AK81" s="90">
        <v>1</v>
      </c>
      <c r="AL81" s="90">
        <v>1</v>
      </c>
      <c r="AM81" s="97">
        <v>0</v>
      </c>
      <c r="AN81" s="96">
        <v>0</v>
      </c>
      <c r="AO81" s="96">
        <v>0</v>
      </c>
      <c r="AP81" s="96">
        <v>0</v>
      </c>
      <c r="AQ81" s="96">
        <v>0</v>
      </c>
      <c r="AR81" s="105">
        <v>0</v>
      </c>
      <c r="AS81" s="104">
        <v>0</v>
      </c>
      <c r="AT81" s="104">
        <v>0</v>
      </c>
      <c r="AU81" s="109">
        <v>0</v>
      </c>
      <c r="AV81" s="104">
        <v>0</v>
      </c>
      <c r="AW81" s="114">
        <v>0</v>
      </c>
      <c r="AX81" s="113">
        <v>0</v>
      </c>
      <c r="AY81" s="113">
        <v>0</v>
      </c>
      <c r="AZ81" s="113">
        <v>0</v>
      </c>
      <c r="BA81" s="113">
        <v>0</v>
      </c>
      <c r="BB81" s="121">
        <v>0</v>
      </c>
      <c r="BC81" s="120">
        <v>0</v>
      </c>
      <c r="BD81" s="120">
        <v>0</v>
      </c>
      <c r="BE81" s="120">
        <v>0</v>
      </c>
      <c r="BF81" s="120">
        <v>0</v>
      </c>
      <c r="BG81" s="5">
        <v>0</v>
      </c>
      <c r="BH81" s="5">
        <v>0</v>
      </c>
      <c r="BI81" s="5">
        <v>0</v>
      </c>
      <c r="BJ81" s="5">
        <v>0</v>
      </c>
      <c r="BK81" s="5">
        <v>0</v>
      </c>
      <c r="BL81" s="5">
        <v>0</v>
      </c>
      <c r="BM81" s="5">
        <v>0</v>
      </c>
      <c r="BN81" s="5">
        <v>0</v>
      </c>
      <c r="BO81" s="10">
        <v>0</v>
      </c>
      <c r="BP81" s="10">
        <v>0</v>
      </c>
      <c r="BQ81" s="5">
        <v>0</v>
      </c>
      <c r="BR81" s="5">
        <v>0</v>
      </c>
      <c r="BS81" s="5">
        <v>0</v>
      </c>
      <c r="BT81" s="5">
        <v>0</v>
      </c>
      <c r="BU81" s="5">
        <v>0</v>
      </c>
      <c r="BV81" s="128">
        <v>1</v>
      </c>
      <c r="BW81" s="127">
        <v>1</v>
      </c>
      <c r="BX81" s="127">
        <v>1</v>
      </c>
      <c r="BY81" s="132">
        <v>1</v>
      </c>
      <c r="BZ81" s="127">
        <v>1</v>
      </c>
      <c r="CA81" s="5">
        <v>0</v>
      </c>
      <c r="CB81" s="5">
        <v>0</v>
      </c>
      <c r="CC81" s="5">
        <v>0</v>
      </c>
      <c r="CD81" s="5">
        <v>0</v>
      </c>
      <c r="CE81" s="5">
        <v>0</v>
      </c>
    </row>
    <row r="82" spans="1:83" x14ac:dyDescent="0.25">
      <c r="A82" s="164" t="s">
        <v>137</v>
      </c>
      <c r="B82" s="165"/>
      <c r="C82" s="166"/>
      <c r="D82" s="50"/>
      <c r="E82" s="50"/>
      <c r="F82" s="50"/>
      <c r="G82" s="50"/>
      <c r="H82" s="52"/>
      <c r="I82" s="51"/>
      <c r="J82" s="50"/>
      <c r="K82" s="50"/>
      <c r="L82" s="50"/>
      <c r="M82" s="50"/>
      <c r="N82" s="67"/>
      <c r="O82" s="66"/>
      <c r="P82" s="66"/>
      <c r="Q82" s="66"/>
      <c r="R82" s="66"/>
      <c r="S82" s="73"/>
      <c r="T82" s="72"/>
      <c r="U82" s="72"/>
      <c r="V82" s="72"/>
      <c r="W82" s="72"/>
      <c r="X82" s="79"/>
      <c r="Y82" s="78"/>
      <c r="Z82" s="78"/>
      <c r="AA82" s="78"/>
      <c r="AB82" s="78"/>
      <c r="AC82" s="85"/>
      <c r="AD82" s="84"/>
      <c r="AE82" s="84"/>
      <c r="AF82" s="84"/>
      <c r="AG82" s="84"/>
      <c r="AH82" s="91"/>
      <c r="AI82" s="90"/>
      <c r="AJ82" s="90"/>
      <c r="AK82" s="90"/>
      <c r="AL82" s="90"/>
      <c r="AM82" s="97"/>
      <c r="AN82" s="96"/>
      <c r="AO82" s="96"/>
      <c r="AP82" s="96"/>
      <c r="AQ82" s="96"/>
      <c r="AR82" s="105"/>
      <c r="AS82" s="104"/>
      <c r="AT82" s="104"/>
      <c r="AU82" s="109"/>
      <c r="AV82" s="104"/>
      <c r="AW82" s="114"/>
      <c r="AX82" s="113"/>
      <c r="AY82" s="113"/>
      <c r="AZ82" s="113"/>
      <c r="BA82" s="113"/>
      <c r="BB82" s="121"/>
      <c r="BC82" s="120"/>
      <c r="BD82" s="120"/>
      <c r="BE82" s="120"/>
      <c r="BF82" s="120"/>
      <c r="BG82" s="5"/>
      <c r="BH82" s="5"/>
      <c r="BI82" s="5"/>
      <c r="BJ82" s="5"/>
      <c r="BK82" s="5"/>
      <c r="BL82" s="5"/>
      <c r="BM82" s="5"/>
      <c r="BN82" s="5"/>
      <c r="BO82" s="10"/>
      <c r="BP82" s="10"/>
      <c r="BQ82" s="5"/>
      <c r="BR82" s="5"/>
      <c r="BS82" s="5"/>
      <c r="BT82" s="5"/>
      <c r="BU82" s="5"/>
      <c r="BV82" s="128"/>
      <c r="BW82" s="127"/>
      <c r="BX82" s="127"/>
      <c r="BY82" s="132"/>
      <c r="BZ82" s="127"/>
      <c r="CA82" s="5"/>
      <c r="CB82" s="5"/>
      <c r="CC82" s="5"/>
      <c r="CD82" s="5"/>
      <c r="CE82" s="5"/>
    </row>
    <row r="83" spans="1:83" x14ac:dyDescent="0.25">
      <c r="A83" s="1" t="s">
        <v>0</v>
      </c>
      <c r="B83" s="2" t="s">
        <v>138</v>
      </c>
      <c r="C83" s="2" t="s">
        <v>139</v>
      </c>
      <c r="D83" s="50">
        <v>0</v>
      </c>
      <c r="E83" s="50">
        <v>0</v>
      </c>
      <c r="F83" s="50">
        <v>0</v>
      </c>
      <c r="G83" s="50">
        <v>0</v>
      </c>
      <c r="H83" s="52">
        <v>0</v>
      </c>
      <c r="I83" s="51">
        <v>1</v>
      </c>
      <c r="J83" s="50">
        <v>1</v>
      </c>
      <c r="K83" s="50">
        <v>1</v>
      </c>
      <c r="L83" s="50">
        <v>1</v>
      </c>
      <c r="M83" s="50">
        <v>1</v>
      </c>
      <c r="N83" s="67">
        <v>0</v>
      </c>
      <c r="O83" s="66">
        <v>0</v>
      </c>
      <c r="P83" s="66">
        <v>0</v>
      </c>
      <c r="Q83" s="66">
        <v>0</v>
      </c>
      <c r="R83" s="66">
        <v>0</v>
      </c>
      <c r="S83" s="73">
        <v>0</v>
      </c>
      <c r="T83" s="72">
        <v>0</v>
      </c>
      <c r="U83" s="72">
        <v>0</v>
      </c>
      <c r="V83" s="72">
        <v>0</v>
      </c>
      <c r="W83" s="72">
        <v>1</v>
      </c>
      <c r="X83" s="79">
        <v>0</v>
      </c>
      <c r="Y83" s="78">
        <v>0</v>
      </c>
      <c r="Z83" s="78">
        <v>0</v>
      </c>
      <c r="AA83" s="78">
        <v>0</v>
      </c>
      <c r="AB83" s="78">
        <v>0</v>
      </c>
      <c r="AC83" s="85">
        <v>1</v>
      </c>
      <c r="AD83" s="84">
        <v>0</v>
      </c>
      <c r="AE83" s="84">
        <v>1</v>
      </c>
      <c r="AF83" s="84">
        <v>0</v>
      </c>
      <c r="AG83" s="84">
        <v>1</v>
      </c>
      <c r="AH83" s="91">
        <v>0</v>
      </c>
      <c r="AI83" s="90">
        <v>0</v>
      </c>
      <c r="AJ83" s="90">
        <v>0</v>
      </c>
      <c r="AK83" s="90">
        <v>0</v>
      </c>
      <c r="AL83" s="90">
        <v>0</v>
      </c>
      <c r="AM83" s="97">
        <v>0</v>
      </c>
      <c r="AN83" s="96">
        <v>0</v>
      </c>
      <c r="AO83" s="96">
        <v>0</v>
      </c>
      <c r="AP83" s="96">
        <v>0</v>
      </c>
      <c r="AQ83" s="96">
        <v>0</v>
      </c>
      <c r="AR83" s="105">
        <v>0</v>
      </c>
      <c r="AS83" s="104">
        <v>0</v>
      </c>
      <c r="AT83" s="104">
        <v>0</v>
      </c>
      <c r="AU83" s="109">
        <v>0</v>
      </c>
      <c r="AV83" s="104">
        <v>0</v>
      </c>
      <c r="AW83" s="114">
        <v>0</v>
      </c>
      <c r="AX83" s="113">
        <v>0</v>
      </c>
      <c r="AY83" s="113">
        <v>0</v>
      </c>
      <c r="AZ83" s="113">
        <v>0</v>
      </c>
      <c r="BA83" s="113">
        <v>0</v>
      </c>
      <c r="BB83" s="121">
        <v>0</v>
      </c>
      <c r="BC83" s="120">
        <v>0</v>
      </c>
      <c r="BD83" s="120">
        <v>0</v>
      </c>
      <c r="BE83" s="120">
        <v>0</v>
      </c>
      <c r="BF83" s="120">
        <v>0</v>
      </c>
      <c r="BG83" s="5">
        <v>0</v>
      </c>
      <c r="BH83" s="5">
        <v>0</v>
      </c>
      <c r="BI83" s="5">
        <v>0</v>
      </c>
      <c r="BJ83" s="5">
        <v>0</v>
      </c>
      <c r="BK83" s="5">
        <v>0</v>
      </c>
      <c r="BL83" s="5">
        <v>0</v>
      </c>
      <c r="BM83" s="5">
        <v>0</v>
      </c>
      <c r="BN83" s="5">
        <v>0</v>
      </c>
      <c r="BO83" s="10">
        <v>0</v>
      </c>
      <c r="BP83" s="10">
        <v>0</v>
      </c>
      <c r="BQ83" s="5">
        <v>0</v>
      </c>
      <c r="BR83" s="5">
        <v>0</v>
      </c>
      <c r="BS83" s="5">
        <v>0</v>
      </c>
      <c r="BT83" s="5">
        <v>0</v>
      </c>
      <c r="BU83" s="5">
        <v>0</v>
      </c>
      <c r="BV83" s="128">
        <v>1</v>
      </c>
      <c r="BW83" s="127">
        <v>1</v>
      </c>
      <c r="BX83" s="127">
        <v>1</v>
      </c>
      <c r="BY83" s="132">
        <v>1</v>
      </c>
      <c r="BZ83" s="127">
        <v>1</v>
      </c>
      <c r="CA83" s="5">
        <v>0</v>
      </c>
      <c r="CB83" s="5">
        <v>0</v>
      </c>
      <c r="CC83" s="5">
        <v>0</v>
      </c>
      <c r="CD83" s="5">
        <v>0</v>
      </c>
      <c r="CE83" s="5">
        <v>0</v>
      </c>
    </row>
    <row r="84" spans="1:83" x14ac:dyDescent="0.25">
      <c r="A84" s="164" t="s">
        <v>140</v>
      </c>
      <c r="B84" s="165"/>
      <c r="C84" s="166"/>
      <c r="D84" s="50"/>
      <c r="E84" s="50"/>
      <c r="F84" s="50"/>
      <c r="G84" s="50"/>
      <c r="H84" s="52"/>
      <c r="I84" s="51"/>
      <c r="J84" s="50"/>
      <c r="K84" s="50"/>
      <c r="L84" s="50"/>
      <c r="M84" s="50"/>
      <c r="N84" s="67"/>
      <c r="O84" s="66"/>
      <c r="P84" s="66"/>
      <c r="Q84" s="66"/>
      <c r="R84" s="66"/>
      <c r="S84" s="73"/>
      <c r="T84" s="72"/>
      <c r="U84" s="72"/>
      <c r="V84" s="72"/>
      <c r="W84" s="72"/>
      <c r="X84" s="79"/>
      <c r="Y84" s="78"/>
      <c r="Z84" s="78"/>
      <c r="AA84" s="78"/>
      <c r="AB84" s="78"/>
      <c r="AC84" s="85"/>
      <c r="AD84" s="84"/>
      <c r="AE84" s="84"/>
      <c r="AF84" s="84"/>
      <c r="AG84" s="84"/>
      <c r="AH84" s="91"/>
      <c r="AI84" s="90"/>
      <c r="AJ84" s="90"/>
      <c r="AK84" s="90"/>
      <c r="AL84" s="90"/>
      <c r="AM84" s="97"/>
      <c r="AN84" s="96"/>
      <c r="AO84" s="96"/>
      <c r="AP84" s="96"/>
      <c r="AQ84" s="96"/>
      <c r="AR84" s="105"/>
      <c r="AS84" s="104"/>
      <c r="AT84" s="104"/>
      <c r="AU84" s="109"/>
      <c r="AV84" s="104"/>
      <c r="AW84" s="114"/>
      <c r="AX84" s="113"/>
      <c r="AY84" s="113"/>
      <c r="AZ84" s="113"/>
      <c r="BA84" s="113"/>
      <c r="BB84" s="121"/>
      <c r="BC84" s="120"/>
      <c r="BD84" s="120"/>
      <c r="BE84" s="120"/>
      <c r="BF84" s="120"/>
      <c r="BG84" s="5"/>
      <c r="BH84" s="5"/>
      <c r="BI84" s="5"/>
      <c r="BJ84" s="5"/>
      <c r="BK84" s="5"/>
      <c r="BL84" s="5"/>
      <c r="BM84" s="5"/>
      <c r="BN84" s="5"/>
      <c r="BO84" s="10"/>
      <c r="BP84" s="10"/>
      <c r="BQ84" s="5"/>
      <c r="BR84" s="5"/>
      <c r="BS84" s="5"/>
      <c r="BT84" s="5"/>
      <c r="BU84" s="5"/>
      <c r="BV84" s="128"/>
      <c r="BW84" s="127"/>
      <c r="BX84" s="127"/>
      <c r="BY84" s="132"/>
      <c r="BZ84" s="127"/>
      <c r="CA84" s="5"/>
      <c r="CB84" s="5"/>
      <c r="CC84" s="5"/>
      <c r="CD84" s="5"/>
      <c r="CE84" s="5"/>
    </row>
    <row r="85" spans="1:83" x14ac:dyDescent="0.25">
      <c r="A85" s="1">
        <v>57</v>
      </c>
      <c r="B85" s="2" t="s">
        <v>141</v>
      </c>
      <c r="C85" s="2" t="s">
        <v>142</v>
      </c>
      <c r="D85" s="50">
        <v>0</v>
      </c>
      <c r="E85" s="50">
        <v>0</v>
      </c>
      <c r="F85" s="50">
        <v>0</v>
      </c>
      <c r="G85" s="50">
        <v>0</v>
      </c>
      <c r="H85" s="52">
        <v>0</v>
      </c>
      <c r="I85" s="51">
        <v>0</v>
      </c>
      <c r="J85" s="50">
        <v>0</v>
      </c>
      <c r="K85" s="50">
        <v>0</v>
      </c>
      <c r="L85" s="50">
        <v>0</v>
      </c>
      <c r="M85" s="50">
        <v>0</v>
      </c>
      <c r="N85" s="67">
        <v>0</v>
      </c>
      <c r="O85" s="66">
        <v>0</v>
      </c>
      <c r="P85" s="66">
        <v>0</v>
      </c>
      <c r="Q85" s="66">
        <v>0</v>
      </c>
      <c r="R85" s="66">
        <v>0</v>
      </c>
      <c r="S85" s="73">
        <v>0</v>
      </c>
      <c r="T85" s="72">
        <v>0</v>
      </c>
      <c r="U85" s="72">
        <v>0</v>
      </c>
      <c r="V85" s="72">
        <v>0</v>
      </c>
      <c r="W85" s="72">
        <v>1</v>
      </c>
      <c r="X85" s="79">
        <v>0</v>
      </c>
      <c r="Y85" s="78">
        <v>0</v>
      </c>
      <c r="Z85" s="78">
        <v>0</v>
      </c>
      <c r="AA85" s="78">
        <v>0</v>
      </c>
      <c r="AB85" s="78">
        <v>0</v>
      </c>
      <c r="AC85" s="85">
        <v>0</v>
      </c>
      <c r="AD85" s="84">
        <v>0</v>
      </c>
      <c r="AE85" s="84">
        <v>0</v>
      </c>
      <c r="AF85" s="84">
        <v>0</v>
      </c>
      <c r="AG85" s="84">
        <v>1</v>
      </c>
      <c r="AH85" s="91">
        <v>0</v>
      </c>
      <c r="AI85" s="90">
        <v>0</v>
      </c>
      <c r="AJ85" s="90">
        <v>0</v>
      </c>
      <c r="AK85" s="90">
        <v>0</v>
      </c>
      <c r="AL85" s="90">
        <v>0</v>
      </c>
      <c r="AM85" s="97">
        <v>0</v>
      </c>
      <c r="AN85" s="96">
        <v>0</v>
      </c>
      <c r="AO85" s="96">
        <v>0</v>
      </c>
      <c r="AP85" s="96">
        <v>0</v>
      </c>
      <c r="AQ85" s="96">
        <v>0</v>
      </c>
      <c r="AR85" s="105">
        <v>0</v>
      </c>
      <c r="AS85" s="104">
        <v>0</v>
      </c>
      <c r="AT85" s="104">
        <v>0</v>
      </c>
      <c r="AU85" s="109">
        <v>0</v>
      </c>
      <c r="AV85" s="104">
        <v>0</v>
      </c>
      <c r="AW85" s="114">
        <v>0</v>
      </c>
      <c r="AX85" s="113">
        <v>0</v>
      </c>
      <c r="AY85" s="113">
        <v>0</v>
      </c>
      <c r="AZ85" s="113">
        <v>0</v>
      </c>
      <c r="BA85" s="113">
        <v>0</v>
      </c>
      <c r="BB85" s="121">
        <v>0</v>
      </c>
      <c r="BC85" s="120">
        <v>0</v>
      </c>
      <c r="BD85" s="120">
        <v>0</v>
      </c>
      <c r="BE85" s="120">
        <v>0</v>
      </c>
      <c r="BF85" s="120">
        <v>0</v>
      </c>
      <c r="BG85" s="5">
        <v>0</v>
      </c>
      <c r="BH85" s="5">
        <v>0</v>
      </c>
      <c r="BI85" s="5">
        <v>0</v>
      </c>
      <c r="BJ85" s="5">
        <v>0</v>
      </c>
      <c r="BK85" s="5">
        <v>0</v>
      </c>
      <c r="BL85" s="5">
        <v>0</v>
      </c>
      <c r="BM85" s="5">
        <v>0</v>
      </c>
      <c r="BN85" s="5">
        <v>0</v>
      </c>
      <c r="BO85" s="10">
        <v>0</v>
      </c>
      <c r="BP85" s="10">
        <v>0</v>
      </c>
      <c r="BQ85" s="5">
        <v>0</v>
      </c>
      <c r="BR85" s="5">
        <v>0</v>
      </c>
      <c r="BS85" s="5">
        <v>0</v>
      </c>
      <c r="BT85" s="5">
        <v>0</v>
      </c>
      <c r="BU85" s="5">
        <v>0</v>
      </c>
      <c r="BV85" s="128">
        <v>0</v>
      </c>
      <c r="BW85" s="127">
        <v>0</v>
      </c>
      <c r="BX85" s="127">
        <v>0</v>
      </c>
      <c r="BY85" s="132">
        <v>0</v>
      </c>
      <c r="BZ85" s="127">
        <v>0</v>
      </c>
      <c r="CA85" s="5">
        <v>0</v>
      </c>
      <c r="CB85" s="5">
        <v>0</v>
      </c>
      <c r="CC85" s="5">
        <v>0</v>
      </c>
      <c r="CD85" s="5">
        <v>0</v>
      </c>
      <c r="CE85" s="5">
        <v>0</v>
      </c>
    </row>
    <row r="86" spans="1:83" x14ac:dyDescent="0.25">
      <c r="A86" s="1">
        <v>58</v>
      </c>
      <c r="B86" s="2" t="s">
        <v>143</v>
      </c>
      <c r="C86" s="2" t="s">
        <v>144</v>
      </c>
      <c r="D86" s="50">
        <v>0</v>
      </c>
      <c r="E86" s="50">
        <v>0</v>
      </c>
      <c r="F86" s="50">
        <v>0</v>
      </c>
      <c r="G86" s="50">
        <v>0</v>
      </c>
      <c r="H86" s="52">
        <v>0</v>
      </c>
      <c r="I86" s="51">
        <v>0</v>
      </c>
      <c r="J86" s="50">
        <v>0</v>
      </c>
      <c r="K86" s="50">
        <v>0</v>
      </c>
      <c r="L86" s="50">
        <v>0</v>
      </c>
      <c r="M86" s="50">
        <v>0</v>
      </c>
      <c r="N86" s="67">
        <v>0</v>
      </c>
      <c r="O86" s="66">
        <v>0</v>
      </c>
      <c r="P86" s="66">
        <v>0</v>
      </c>
      <c r="Q86" s="66">
        <v>0</v>
      </c>
      <c r="R86" s="66">
        <v>0</v>
      </c>
      <c r="S86" s="73">
        <v>0</v>
      </c>
      <c r="T86" s="72">
        <v>0</v>
      </c>
      <c r="U86" s="72">
        <v>0</v>
      </c>
      <c r="V86" s="72">
        <v>0</v>
      </c>
      <c r="W86" s="72">
        <v>0</v>
      </c>
      <c r="X86" s="79">
        <v>0</v>
      </c>
      <c r="Y86" s="78">
        <v>0</v>
      </c>
      <c r="Z86" s="78">
        <v>0</v>
      </c>
      <c r="AA86" s="78">
        <v>0</v>
      </c>
      <c r="AB86" s="78">
        <v>0</v>
      </c>
      <c r="AC86" s="85">
        <v>0</v>
      </c>
      <c r="AD86" s="84">
        <v>0</v>
      </c>
      <c r="AE86" s="84">
        <v>0</v>
      </c>
      <c r="AF86" s="84">
        <v>0</v>
      </c>
      <c r="AG86" s="84">
        <v>1</v>
      </c>
      <c r="AH86" s="91">
        <v>0</v>
      </c>
      <c r="AI86" s="90">
        <v>0</v>
      </c>
      <c r="AJ86" s="90">
        <v>0</v>
      </c>
      <c r="AK86" s="90">
        <v>0</v>
      </c>
      <c r="AL86" s="90">
        <v>0</v>
      </c>
      <c r="AM86" s="97">
        <v>0</v>
      </c>
      <c r="AN86" s="96">
        <v>0</v>
      </c>
      <c r="AO86" s="96">
        <v>0</v>
      </c>
      <c r="AP86" s="96">
        <v>0</v>
      </c>
      <c r="AQ86" s="96">
        <v>0</v>
      </c>
      <c r="AR86" s="105">
        <v>0</v>
      </c>
      <c r="AS86" s="104">
        <v>0</v>
      </c>
      <c r="AT86" s="104">
        <v>0</v>
      </c>
      <c r="AU86" s="109">
        <v>0</v>
      </c>
      <c r="AV86" s="104">
        <v>0</v>
      </c>
      <c r="AW86" s="114">
        <v>0</v>
      </c>
      <c r="AX86" s="113">
        <v>0</v>
      </c>
      <c r="AY86" s="113">
        <v>0</v>
      </c>
      <c r="AZ86" s="113">
        <v>0</v>
      </c>
      <c r="BA86" s="113">
        <v>0</v>
      </c>
      <c r="BB86" s="121">
        <v>0</v>
      </c>
      <c r="BC86" s="120">
        <v>0</v>
      </c>
      <c r="BD86" s="120">
        <v>0</v>
      </c>
      <c r="BE86" s="120">
        <v>0</v>
      </c>
      <c r="BF86" s="120">
        <v>0</v>
      </c>
      <c r="BG86" s="5">
        <v>0</v>
      </c>
      <c r="BH86" s="5">
        <v>0</v>
      </c>
      <c r="BI86" s="5">
        <v>0</v>
      </c>
      <c r="BJ86" s="5">
        <v>0</v>
      </c>
      <c r="BK86" s="5">
        <v>0</v>
      </c>
      <c r="BL86" s="5">
        <v>0</v>
      </c>
      <c r="BM86" s="5">
        <v>0</v>
      </c>
      <c r="BN86" s="5">
        <v>0</v>
      </c>
      <c r="BO86" s="10">
        <v>0</v>
      </c>
      <c r="BP86" s="10">
        <v>0</v>
      </c>
      <c r="BQ86" s="5">
        <v>0</v>
      </c>
      <c r="BR86" s="5">
        <v>0</v>
      </c>
      <c r="BS86" s="5">
        <v>0</v>
      </c>
      <c r="BT86" s="5">
        <v>0</v>
      </c>
      <c r="BU86" s="5">
        <v>0</v>
      </c>
      <c r="BV86" s="128">
        <v>0</v>
      </c>
      <c r="BW86" s="127">
        <v>0</v>
      </c>
      <c r="BX86" s="127">
        <v>0</v>
      </c>
      <c r="BY86" s="132">
        <v>0</v>
      </c>
      <c r="BZ86" s="127">
        <v>0</v>
      </c>
      <c r="CA86" s="5">
        <v>0</v>
      </c>
      <c r="CB86" s="5">
        <v>0</v>
      </c>
      <c r="CC86" s="5">
        <v>0</v>
      </c>
      <c r="CD86" s="5">
        <v>0</v>
      </c>
      <c r="CE86" s="5">
        <v>0</v>
      </c>
    </row>
    <row r="87" spans="1:83" x14ac:dyDescent="0.25">
      <c r="A87" s="164" t="s">
        <v>145</v>
      </c>
      <c r="B87" s="165"/>
      <c r="C87" s="166"/>
      <c r="D87" s="50"/>
      <c r="E87" s="50"/>
      <c r="F87" s="50"/>
      <c r="G87" s="50"/>
      <c r="H87" s="52"/>
      <c r="I87" s="51"/>
      <c r="J87" s="50"/>
      <c r="K87" s="50"/>
      <c r="L87" s="50"/>
      <c r="M87" s="50"/>
      <c r="N87" s="67"/>
      <c r="O87" s="66"/>
      <c r="P87" s="66"/>
      <c r="Q87" s="66"/>
      <c r="R87" s="66"/>
      <c r="S87" s="73"/>
      <c r="T87" s="72"/>
      <c r="U87" s="72"/>
      <c r="V87" s="72"/>
      <c r="W87" s="72"/>
      <c r="X87" s="79"/>
      <c r="Y87" s="78"/>
      <c r="Z87" s="78"/>
      <c r="AA87" s="78"/>
      <c r="AB87" s="78"/>
      <c r="AC87" s="85"/>
      <c r="AD87" s="84"/>
      <c r="AE87" s="84"/>
      <c r="AF87" s="84"/>
      <c r="AG87" s="84"/>
      <c r="AH87" s="91"/>
      <c r="AI87" s="90"/>
      <c r="AJ87" s="90"/>
      <c r="AK87" s="90"/>
      <c r="AL87" s="90"/>
      <c r="AM87" s="97"/>
      <c r="AN87" s="96"/>
      <c r="AO87" s="96"/>
      <c r="AP87" s="96"/>
      <c r="AQ87" s="96"/>
      <c r="AR87" s="105"/>
      <c r="AS87" s="104"/>
      <c r="AT87" s="104"/>
      <c r="AU87" s="109"/>
      <c r="AV87" s="104"/>
      <c r="AW87" s="114"/>
      <c r="AX87" s="113"/>
      <c r="AY87" s="113"/>
      <c r="AZ87" s="113"/>
      <c r="BA87" s="113"/>
      <c r="BB87" s="121"/>
      <c r="BC87" s="120"/>
      <c r="BD87" s="120"/>
      <c r="BE87" s="120"/>
      <c r="BF87" s="120"/>
      <c r="BG87" s="5"/>
      <c r="BH87" s="5"/>
      <c r="BI87" s="5"/>
      <c r="BJ87" s="5"/>
      <c r="BK87" s="5"/>
      <c r="BL87" s="5"/>
      <c r="BM87" s="5"/>
      <c r="BN87" s="5"/>
      <c r="BO87" s="10"/>
      <c r="BP87" s="10"/>
      <c r="BQ87" s="5"/>
      <c r="BR87" s="5"/>
      <c r="BS87" s="5"/>
      <c r="BT87" s="5"/>
      <c r="BU87" s="5"/>
      <c r="BV87" s="128"/>
      <c r="BW87" s="127"/>
      <c r="BX87" s="127"/>
      <c r="BY87" s="132"/>
      <c r="BZ87" s="127"/>
      <c r="CA87" s="5"/>
      <c r="CB87" s="5"/>
      <c r="CC87" s="5"/>
      <c r="CD87" s="5"/>
      <c r="CE87" s="5"/>
    </row>
    <row r="88" spans="1:83" x14ac:dyDescent="0.25">
      <c r="A88" s="1">
        <v>59</v>
      </c>
      <c r="B88" s="2" t="s">
        <v>146</v>
      </c>
      <c r="C88" s="2" t="s">
        <v>147</v>
      </c>
      <c r="D88" s="50">
        <v>0</v>
      </c>
      <c r="E88" s="50">
        <v>0</v>
      </c>
      <c r="F88" s="50">
        <v>0</v>
      </c>
      <c r="G88" s="50">
        <v>0</v>
      </c>
      <c r="H88" s="52">
        <v>0</v>
      </c>
      <c r="I88" s="51">
        <v>0</v>
      </c>
      <c r="J88" s="50">
        <v>0</v>
      </c>
      <c r="K88" s="50">
        <v>0</v>
      </c>
      <c r="L88" s="50">
        <v>0</v>
      </c>
      <c r="M88" s="50">
        <v>0</v>
      </c>
      <c r="N88" s="67">
        <v>0</v>
      </c>
      <c r="O88" s="66">
        <v>0</v>
      </c>
      <c r="P88" s="66">
        <v>0</v>
      </c>
      <c r="Q88" s="66">
        <v>0</v>
      </c>
      <c r="R88" s="66">
        <v>0</v>
      </c>
      <c r="S88" s="73">
        <v>0</v>
      </c>
      <c r="T88" s="72">
        <v>0</v>
      </c>
      <c r="U88" s="72">
        <v>0</v>
      </c>
      <c r="V88" s="72">
        <v>1</v>
      </c>
      <c r="W88" s="72">
        <v>0</v>
      </c>
      <c r="X88" s="79">
        <v>0</v>
      </c>
      <c r="Y88" s="78">
        <v>0</v>
      </c>
      <c r="Z88" s="78">
        <v>0</v>
      </c>
      <c r="AA88" s="78">
        <v>0</v>
      </c>
      <c r="AB88" s="78">
        <v>0</v>
      </c>
      <c r="AC88" s="85">
        <v>0</v>
      </c>
      <c r="AD88" s="84">
        <v>0</v>
      </c>
      <c r="AE88" s="84">
        <v>0</v>
      </c>
      <c r="AF88" s="84">
        <v>0</v>
      </c>
      <c r="AG88" s="84">
        <v>0</v>
      </c>
      <c r="AH88" s="91">
        <v>0</v>
      </c>
      <c r="AI88" s="90">
        <v>0</v>
      </c>
      <c r="AJ88" s="90">
        <v>0</v>
      </c>
      <c r="AK88" s="90">
        <v>0</v>
      </c>
      <c r="AL88" s="90">
        <v>1</v>
      </c>
      <c r="AM88" s="97">
        <v>0</v>
      </c>
      <c r="AN88" s="96">
        <v>0</v>
      </c>
      <c r="AO88" s="96">
        <v>0</v>
      </c>
      <c r="AP88" s="96">
        <v>0</v>
      </c>
      <c r="AQ88" s="96">
        <v>0</v>
      </c>
      <c r="AR88" s="105">
        <v>0</v>
      </c>
      <c r="AS88" s="104">
        <v>0</v>
      </c>
      <c r="AT88" s="104">
        <v>0</v>
      </c>
      <c r="AU88" s="109">
        <v>1</v>
      </c>
      <c r="AV88" s="104">
        <v>0</v>
      </c>
      <c r="AW88" s="114">
        <v>0</v>
      </c>
      <c r="AX88" s="113">
        <v>0</v>
      </c>
      <c r="AY88" s="113">
        <v>0</v>
      </c>
      <c r="AZ88" s="113">
        <v>0</v>
      </c>
      <c r="BA88" s="113">
        <v>0</v>
      </c>
      <c r="BB88" s="121">
        <v>0</v>
      </c>
      <c r="BC88" s="120">
        <v>0</v>
      </c>
      <c r="BD88" s="120">
        <v>0</v>
      </c>
      <c r="BE88" s="120">
        <v>0</v>
      </c>
      <c r="BF88" s="120">
        <v>0</v>
      </c>
      <c r="BG88" s="5">
        <v>0</v>
      </c>
      <c r="BH88" s="5">
        <v>0</v>
      </c>
      <c r="BI88" s="5">
        <v>0</v>
      </c>
      <c r="BJ88" s="5">
        <v>0</v>
      </c>
      <c r="BK88" s="5">
        <v>0</v>
      </c>
      <c r="BL88" s="5">
        <v>1</v>
      </c>
      <c r="BM88" s="5">
        <v>1</v>
      </c>
      <c r="BN88" s="5">
        <v>1</v>
      </c>
      <c r="BO88" s="10">
        <v>0</v>
      </c>
      <c r="BP88" s="10">
        <v>0</v>
      </c>
      <c r="BQ88" s="5">
        <v>0</v>
      </c>
      <c r="BR88" s="5">
        <v>0</v>
      </c>
      <c r="BS88" s="5">
        <v>0</v>
      </c>
      <c r="BT88" s="5">
        <v>0</v>
      </c>
      <c r="BU88" s="5">
        <v>0</v>
      </c>
      <c r="BV88" s="128">
        <v>0</v>
      </c>
      <c r="BW88" s="127">
        <v>0</v>
      </c>
      <c r="BX88" s="127">
        <v>0</v>
      </c>
      <c r="BY88" s="132">
        <v>0</v>
      </c>
      <c r="BZ88" s="127">
        <v>0</v>
      </c>
      <c r="CA88" s="5">
        <v>0</v>
      </c>
      <c r="CB88" s="5">
        <v>0</v>
      </c>
      <c r="CC88" s="5">
        <v>0</v>
      </c>
      <c r="CD88" s="5">
        <v>0</v>
      </c>
      <c r="CE88" s="5">
        <v>0</v>
      </c>
    </row>
    <row r="89" spans="1:83" ht="18.75" x14ac:dyDescent="0.25">
      <c r="A89" s="167" t="s">
        <v>225</v>
      </c>
      <c r="B89" s="168"/>
      <c r="C89" s="169"/>
      <c r="D89" s="50"/>
      <c r="E89" s="50"/>
      <c r="F89" s="50"/>
      <c r="G89" s="50"/>
      <c r="H89" s="52"/>
      <c r="I89" s="51"/>
      <c r="J89" s="50"/>
      <c r="K89" s="50"/>
      <c r="L89" s="50"/>
      <c r="M89" s="50"/>
      <c r="N89" s="67"/>
      <c r="O89" s="66"/>
      <c r="P89" s="66"/>
      <c r="Q89" s="66"/>
      <c r="R89" s="66"/>
      <c r="S89" s="73"/>
      <c r="T89" s="72"/>
      <c r="U89" s="72"/>
      <c r="V89" s="72"/>
      <c r="W89" s="72"/>
      <c r="X89" s="79"/>
      <c r="Y89" s="78"/>
      <c r="Z89" s="78"/>
      <c r="AA89" s="78"/>
      <c r="AB89" s="78"/>
      <c r="AC89" s="85"/>
      <c r="AD89" s="84"/>
      <c r="AE89" s="84"/>
      <c r="AF89" s="84"/>
      <c r="AG89" s="84"/>
      <c r="AH89" s="91"/>
      <c r="AI89" s="90"/>
      <c r="AJ89" s="90"/>
      <c r="AK89" s="90"/>
      <c r="AL89" s="90"/>
      <c r="AM89" s="97"/>
      <c r="AN89" s="96"/>
      <c r="AO89" s="96"/>
      <c r="AP89" s="96"/>
      <c r="AQ89" s="96"/>
      <c r="AR89" s="105"/>
      <c r="AS89" s="104"/>
      <c r="AT89" s="104"/>
      <c r="AU89" s="109"/>
      <c r="AV89" s="104"/>
      <c r="AW89" s="114"/>
      <c r="AX89" s="113"/>
      <c r="AY89" s="113"/>
      <c r="AZ89" s="113"/>
      <c r="BA89" s="113"/>
      <c r="BB89" s="121"/>
      <c r="BC89" s="120"/>
      <c r="BD89" s="120"/>
      <c r="BE89" s="120"/>
      <c r="BF89" s="120"/>
      <c r="BG89" s="5"/>
      <c r="BH89" s="5"/>
      <c r="BI89" s="5"/>
      <c r="BJ89" s="5"/>
      <c r="BK89" s="5"/>
      <c r="BL89" s="5"/>
      <c r="BM89" s="5"/>
      <c r="BN89" s="5"/>
      <c r="BO89" s="10"/>
      <c r="BP89" s="10"/>
      <c r="BQ89" s="5"/>
      <c r="BR89" s="5"/>
      <c r="BS89" s="5"/>
      <c r="BT89" s="5"/>
      <c r="BU89" s="5"/>
      <c r="BV89" s="128"/>
      <c r="BW89" s="127"/>
      <c r="BX89" s="127"/>
      <c r="BY89" s="132"/>
      <c r="BZ89" s="127"/>
      <c r="CA89" s="5"/>
      <c r="CB89" s="5"/>
      <c r="CC89" s="5"/>
      <c r="CD89" s="5"/>
      <c r="CE89" s="5"/>
    </row>
    <row r="90" spans="1:83" x14ac:dyDescent="0.25">
      <c r="A90" s="164" t="s">
        <v>148</v>
      </c>
      <c r="B90" s="165"/>
      <c r="C90" s="166"/>
      <c r="D90" s="50"/>
      <c r="E90" s="50"/>
      <c r="F90" s="50"/>
      <c r="G90" s="50"/>
      <c r="H90" s="52"/>
      <c r="I90" s="51"/>
      <c r="J90" s="50"/>
      <c r="K90" s="50"/>
      <c r="L90" s="50"/>
      <c r="M90" s="50"/>
      <c r="N90" s="67"/>
      <c r="O90" s="66"/>
      <c r="P90" s="66"/>
      <c r="Q90" s="66"/>
      <c r="R90" s="66"/>
      <c r="S90" s="73"/>
      <c r="T90" s="72"/>
      <c r="U90" s="72"/>
      <c r="V90" s="72"/>
      <c r="W90" s="72"/>
      <c r="X90" s="79"/>
      <c r="Y90" s="78"/>
      <c r="Z90" s="78"/>
      <c r="AA90" s="78"/>
      <c r="AB90" s="78"/>
      <c r="AC90" s="85"/>
      <c r="AD90" s="84"/>
      <c r="AE90" s="84"/>
      <c r="AF90" s="84"/>
      <c r="AG90" s="84"/>
      <c r="AH90" s="91"/>
      <c r="AI90" s="90"/>
      <c r="AJ90" s="90"/>
      <c r="AK90" s="90"/>
      <c r="AL90" s="90"/>
      <c r="AM90" s="97"/>
      <c r="AN90" s="96"/>
      <c r="AO90" s="96"/>
      <c r="AP90" s="96"/>
      <c r="AQ90" s="96"/>
      <c r="AR90" s="105"/>
      <c r="AS90" s="104"/>
      <c r="AT90" s="104"/>
      <c r="AU90" s="109"/>
      <c r="AV90" s="104"/>
      <c r="AW90" s="114"/>
      <c r="AX90" s="113"/>
      <c r="AY90" s="113"/>
      <c r="AZ90" s="113"/>
      <c r="BA90" s="113"/>
      <c r="BB90" s="121"/>
      <c r="BC90" s="120"/>
      <c r="BD90" s="120"/>
      <c r="BE90" s="120"/>
      <c r="BF90" s="120"/>
      <c r="BG90" s="5"/>
      <c r="BH90" s="5"/>
      <c r="BI90" s="5"/>
      <c r="BJ90" s="5"/>
      <c r="BK90" s="5"/>
      <c r="BL90" s="5"/>
      <c r="BM90" s="5"/>
      <c r="BN90" s="5"/>
      <c r="BO90" s="10"/>
      <c r="BP90" s="10"/>
      <c r="BQ90" s="5"/>
      <c r="BR90" s="5"/>
      <c r="BS90" s="5"/>
      <c r="BT90" s="5"/>
      <c r="BU90" s="5"/>
      <c r="BV90" s="128"/>
      <c r="BW90" s="127"/>
      <c r="BX90" s="127"/>
      <c r="BY90" s="132"/>
      <c r="BZ90" s="127"/>
      <c r="CA90" s="5"/>
      <c r="CB90" s="5"/>
      <c r="CC90" s="5"/>
      <c r="CD90" s="5"/>
      <c r="CE90" s="5"/>
    </row>
    <row r="91" spans="1:83" x14ac:dyDescent="0.25">
      <c r="A91" s="1">
        <v>60</v>
      </c>
      <c r="B91" s="2" t="s">
        <v>149</v>
      </c>
      <c r="C91" s="2" t="s">
        <v>150</v>
      </c>
      <c r="D91" s="50">
        <v>0</v>
      </c>
      <c r="E91" s="50">
        <v>0</v>
      </c>
      <c r="F91" s="50">
        <v>0</v>
      </c>
      <c r="G91" s="50">
        <v>0</v>
      </c>
      <c r="H91" s="52">
        <v>0</v>
      </c>
      <c r="I91" s="51">
        <v>0</v>
      </c>
      <c r="J91" s="50">
        <v>0</v>
      </c>
      <c r="K91" s="50">
        <v>0</v>
      </c>
      <c r="L91" s="50">
        <v>1</v>
      </c>
      <c r="M91" s="50">
        <v>0</v>
      </c>
      <c r="N91" s="67">
        <v>0</v>
      </c>
      <c r="O91" s="66">
        <v>0</v>
      </c>
      <c r="P91" s="66">
        <v>0</v>
      </c>
      <c r="Q91" s="66">
        <v>0</v>
      </c>
      <c r="R91" s="66">
        <v>0</v>
      </c>
      <c r="S91" s="73">
        <v>0</v>
      </c>
      <c r="T91" s="72">
        <v>0</v>
      </c>
      <c r="U91" s="72">
        <v>0</v>
      </c>
      <c r="V91" s="72">
        <v>0</v>
      </c>
      <c r="W91" s="72">
        <v>0</v>
      </c>
      <c r="X91" s="79">
        <v>0</v>
      </c>
      <c r="Y91" s="78">
        <v>0</v>
      </c>
      <c r="Z91" s="78">
        <v>0</v>
      </c>
      <c r="AA91" s="78">
        <v>0</v>
      </c>
      <c r="AB91" s="78">
        <v>0</v>
      </c>
      <c r="AC91" s="85">
        <v>1</v>
      </c>
      <c r="AD91" s="84">
        <v>0</v>
      </c>
      <c r="AE91" s="84">
        <v>0</v>
      </c>
      <c r="AF91" s="84">
        <v>0</v>
      </c>
      <c r="AG91" s="84">
        <v>0</v>
      </c>
      <c r="AH91" s="91">
        <v>0</v>
      </c>
      <c r="AI91" s="90">
        <v>0</v>
      </c>
      <c r="AJ91" s="90">
        <v>0</v>
      </c>
      <c r="AK91" s="90">
        <v>0</v>
      </c>
      <c r="AL91" s="90">
        <v>0</v>
      </c>
      <c r="AM91" s="97">
        <v>0</v>
      </c>
      <c r="AN91" s="96">
        <v>0</v>
      </c>
      <c r="AO91" s="96">
        <v>0</v>
      </c>
      <c r="AP91" s="96">
        <v>0</v>
      </c>
      <c r="AQ91" s="96">
        <v>0</v>
      </c>
      <c r="AR91" s="105">
        <v>0</v>
      </c>
      <c r="AS91" s="104">
        <v>0</v>
      </c>
      <c r="AT91" s="104">
        <v>0</v>
      </c>
      <c r="AU91" s="109">
        <v>0</v>
      </c>
      <c r="AV91" s="104">
        <v>0</v>
      </c>
      <c r="AW91" s="114">
        <v>0</v>
      </c>
      <c r="AX91" s="113">
        <v>0</v>
      </c>
      <c r="AY91" s="113">
        <v>0</v>
      </c>
      <c r="AZ91" s="113">
        <v>0</v>
      </c>
      <c r="BA91" s="113">
        <v>0</v>
      </c>
      <c r="BB91" s="121">
        <v>0</v>
      </c>
      <c r="BC91" s="120">
        <v>0</v>
      </c>
      <c r="BD91" s="120">
        <v>0</v>
      </c>
      <c r="BE91" s="120">
        <v>0</v>
      </c>
      <c r="BF91" s="120">
        <v>0</v>
      </c>
      <c r="BG91" s="5">
        <v>0</v>
      </c>
      <c r="BH91" s="5">
        <v>0</v>
      </c>
      <c r="BI91" s="5">
        <v>0</v>
      </c>
      <c r="BJ91" s="5">
        <v>0</v>
      </c>
      <c r="BK91" s="5">
        <v>0</v>
      </c>
      <c r="BL91" s="5">
        <v>0</v>
      </c>
      <c r="BM91" s="5">
        <v>0</v>
      </c>
      <c r="BN91" s="5">
        <v>0</v>
      </c>
      <c r="BO91" s="10">
        <v>0</v>
      </c>
      <c r="BP91" s="10">
        <v>0</v>
      </c>
      <c r="BQ91" s="5">
        <v>0</v>
      </c>
      <c r="BR91" s="5">
        <v>0</v>
      </c>
      <c r="BS91" s="5">
        <v>0</v>
      </c>
      <c r="BT91" s="5">
        <v>0</v>
      </c>
      <c r="BU91" s="5">
        <v>0</v>
      </c>
      <c r="BV91" s="128">
        <v>0</v>
      </c>
      <c r="BW91" s="127">
        <v>0</v>
      </c>
      <c r="BX91" s="127">
        <v>0</v>
      </c>
      <c r="BY91" s="132">
        <v>0</v>
      </c>
      <c r="BZ91" s="127">
        <v>0</v>
      </c>
      <c r="CA91" s="5">
        <v>0</v>
      </c>
      <c r="CB91" s="5">
        <v>0</v>
      </c>
      <c r="CC91" s="5">
        <v>0</v>
      </c>
      <c r="CD91" s="5">
        <v>0</v>
      </c>
      <c r="CE91" s="5">
        <v>0</v>
      </c>
    </row>
    <row r="92" spans="1:83" x14ac:dyDescent="0.25">
      <c r="A92" s="1">
        <v>61</v>
      </c>
      <c r="B92" s="2" t="s">
        <v>151</v>
      </c>
      <c r="C92" s="2" t="s">
        <v>152</v>
      </c>
      <c r="D92" s="50">
        <v>0</v>
      </c>
      <c r="E92" s="50">
        <v>0</v>
      </c>
      <c r="F92" s="50">
        <v>0</v>
      </c>
      <c r="G92" s="50">
        <v>0</v>
      </c>
      <c r="H92" s="52">
        <v>0</v>
      </c>
      <c r="I92" s="51">
        <v>0</v>
      </c>
      <c r="J92" s="50">
        <v>0</v>
      </c>
      <c r="K92" s="50">
        <v>0</v>
      </c>
      <c r="L92" s="50">
        <v>0</v>
      </c>
      <c r="M92" s="50">
        <v>0</v>
      </c>
      <c r="N92" s="67">
        <v>0</v>
      </c>
      <c r="O92" s="66">
        <v>0</v>
      </c>
      <c r="P92" s="66">
        <v>0</v>
      </c>
      <c r="Q92" s="66">
        <v>0</v>
      </c>
      <c r="R92" s="66">
        <v>0</v>
      </c>
      <c r="S92" s="73">
        <v>0</v>
      </c>
      <c r="T92" s="72">
        <v>0</v>
      </c>
      <c r="U92" s="72">
        <v>0</v>
      </c>
      <c r="V92" s="72">
        <v>0</v>
      </c>
      <c r="W92" s="72">
        <v>0</v>
      </c>
      <c r="X92" s="79">
        <v>0</v>
      </c>
      <c r="Y92" s="78">
        <v>0</v>
      </c>
      <c r="Z92" s="78">
        <v>0</v>
      </c>
      <c r="AA92" s="78">
        <v>0</v>
      </c>
      <c r="AB92" s="78">
        <v>0</v>
      </c>
      <c r="AC92" s="85">
        <v>0</v>
      </c>
      <c r="AD92" s="84">
        <v>0</v>
      </c>
      <c r="AE92" s="84">
        <v>0</v>
      </c>
      <c r="AF92" s="84">
        <v>0</v>
      </c>
      <c r="AG92" s="84">
        <v>0</v>
      </c>
      <c r="AH92" s="91">
        <v>0</v>
      </c>
      <c r="AI92" s="90">
        <v>0</v>
      </c>
      <c r="AJ92" s="90">
        <v>0</v>
      </c>
      <c r="AK92" s="90">
        <v>0</v>
      </c>
      <c r="AL92" s="90">
        <v>0</v>
      </c>
      <c r="AM92" s="97">
        <v>0</v>
      </c>
      <c r="AN92" s="96">
        <v>0</v>
      </c>
      <c r="AO92" s="96">
        <v>0</v>
      </c>
      <c r="AP92" s="96">
        <v>0</v>
      </c>
      <c r="AQ92" s="96">
        <v>0</v>
      </c>
      <c r="AR92" s="105">
        <v>0</v>
      </c>
      <c r="AS92" s="104">
        <v>0</v>
      </c>
      <c r="AT92" s="104">
        <v>0</v>
      </c>
      <c r="AU92" s="109">
        <v>0</v>
      </c>
      <c r="AV92" s="104">
        <v>0</v>
      </c>
      <c r="AW92" s="114">
        <v>0</v>
      </c>
      <c r="AX92" s="113">
        <v>0</v>
      </c>
      <c r="AY92" s="113">
        <v>0</v>
      </c>
      <c r="AZ92" s="113">
        <v>0</v>
      </c>
      <c r="BA92" s="113">
        <v>0</v>
      </c>
      <c r="BB92" s="121">
        <v>0</v>
      </c>
      <c r="BC92" s="120">
        <v>0</v>
      </c>
      <c r="BD92" s="120">
        <v>0</v>
      </c>
      <c r="BE92" s="120">
        <v>0</v>
      </c>
      <c r="BF92" s="120">
        <v>0</v>
      </c>
      <c r="BG92" s="5">
        <v>0</v>
      </c>
      <c r="BH92" s="5">
        <v>0</v>
      </c>
      <c r="BI92" s="5">
        <v>0</v>
      </c>
      <c r="BJ92" s="5">
        <v>0</v>
      </c>
      <c r="BK92" s="5">
        <v>0</v>
      </c>
      <c r="BL92" s="5">
        <v>0</v>
      </c>
      <c r="BM92" s="5">
        <v>0</v>
      </c>
      <c r="BN92" s="5">
        <v>0</v>
      </c>
      <c r="BO92" s="10">
        <v>0</v>
      </c>
      <c r="BP92" s="10">
        <v>0</v>
      </c>
      <c r="BQ92" s="5">
        <v>0</v>
      </c>
      <c r="BR92" s="5">
        <v>0</v>
      </c>
      <c r="BS92" s="5">
        <v>0</v>
      </c>
      <c r="BT92" s="5">
        <v>0</v>
      </c>
      <c r="BU92" s="5">
        <v>0</v>
      </c>
      <c r="BV92" s="128">
        <v>0</v>
      </c>
      <c r="BW92" s="127">
        <v>0</v>
      </c>
      <c r="BX92" s="127">
        <v>0</v>
      </c>
      <c r="BY92" s="132">
        <v>0</v>
      </c>
      <c r="BZ92" s="127">
        <v>0</v>
      </c>
      <c r="CA92" s="5">
        <v>0</v>
      </c>
      <c r="CB92" s="5">
        <v>0</v>
      </c>
      <c r="CC92" s="5">
        <v>0</v>
      </c>
      <c r="CD92" s="5">
        <v>0</v>
      </c>
      <c r="CE92" s="5">
        <v>0</v>
      </c>
    </row>
    <row r="93" spans="1:83" x14ac:dyDescent="0.25">
      <c r="A93" s="164" t="s">
        <v>153</v>
      </c>
      <c r="B93" s="165"/>
      <c r="C93" s="166"/>
      <c r="D93" s="54"/>
      <c r="E93" s="54"/>
      <c r="F93" s="54"/>
      <c r="G93" s="54"/>
      <c r="H93" s="56"/>
      <c r="I93" s="55"/>
      <c r="J93" s="54"/>
      <c r="K93" s="54"/>
      <c r="L93" s="54"/>
      <c r="M93" s="54"/>
      <c r="N93" s="69"/>
      <c r="O93" s="68"/>
      <c r="P93" s="68"/>
      <c r="Q93" s="68"/>
      <c r="R93" s="68"/>
      <c r="S93" s="75"/>
      <c r="T93" s="74"/>
      <c r="U93" s="74"/>
      <c r="V93" s="74"/>
      <c r="W93" s="74"/>
      <c r="X93" s="81"/>
      <c r="Y93" s="80"/>
      <c r="Z93" s="80"/>
      <c r="AA93" s="80"/>
      <c r="AB93" s="80"/>
      <c r="AC93" s="87"/>
      <c r="AD93" s="86"/>
      <c r="AE93" s="86"/>
      <c r="AF93" s="86"/>
      <c r="AG93" s="86"/>
      <c r="AH93" s="93"/>
      <c r="AI93" s="92"/>
      <c r="AJ93" s="92"/>
      <c r="AK93" s="92"/>
      <c r="AL93" s="92"/>
      <c r="AM93" s="99"/>
      <c r="AN93" s="98"/>
      <c r="AO93" s="98"/>
      <c r="AP93" s="96"/>
      <c r="AQ93" s="98"/>
      <c r="AR93" s="107"/>
      <c r="AS93" s="106"/>
      <c r="AT93" s="106"/>
      <c r="AU93" s="110"/>
      <c r="AV93" s="106"/>
      <c r="AW93" s="116"/>
      <c r="AX93" s="115"/>
      <c r="AY93" s="115"/>
      <c r="AZ93" s="115"/>
      <c r="BA93" s="115"/>
      <c r="BB93" s="123"/>
      <c r="BC93" s="122"/>
      <c r="BD93" s="122"/>
      <c r="BE93" s="122"/>
      <c r="BF93" s="122"/>
      <c r="BG93" s="6"/>
      <c r="BH93" s="6"/>
      <c r="BI93" s="6"/>
      <c r="BJ93" s="5"/>
      <c r="BK93" s="5"/>
      <c r="BL93" s="6"/>
      <c r="BM93" s="6"/>
      <c r="BN93" s="6"/>
      <c r="BO93" s="11"/>
      <c r="BP93" s="10"/>
      <c r="BQ93" s="6"/>
      <c r="BR93" s="6"/>
      <c r="BS93" s="6"/>
      <c r="BT93" s="6"/>
      <c r="BU93" s="6"/>
      <c r="BV93" s="130"/>
      <c r="BW93" s="129"/>
      <c r="BX93" s="129"/>
      <c r="BY93" s="133"/>
      <c r="BZ93" s="127"/>
      <c r="CA93" s="6"/>
      <c r="CB93" s="6"/>
      <c r="CC93" s="6"/>
      <c r="CD93" s="6"/>
      <c r="CE93" s="6"/>
    </row>
    <row r="94" spans="1:83" x14ac:dyDescent="0.25">
      <c r="A94" s="1">
        <v>62</v>
      </c>
      <c r="B94" s="2" t="s">
        <v>154</v>
      </c>
      <c r="C94" s="2" t="s">
        <v>155</v>
      </c>
      <c r="D94" s="54">
        <v>0</v>
      </c>
      <c r="E94" s="54">
        <v>0</v>
      </c>
      <c r="F94" s="54">
        <v>0</v>
      </c>
      <c r="G94" s="54">
        <v>1</v>
      </c>
      <c r="H94" s="56">
        <v>0</v>
      </c>
      <c r="I94" s="55">
        <v>1</v>
      </c>
      <c r="J94" s="54">
        <v>1</v>
      </c>
      <c r="K94" s="54">
        <v>0</v>
      </c>
      <c r="L94" s="54">
        <v>1</v>
      </c>
      <c r="M94" s="54">
        <v>1</v>
      </c>
      <c r="N94" s="69">
        <v>0</v>
      </c>
      <c r="O94" s="68">
        <v>0</v>
      </c>
      <c r="P94" s="68">
        <v>0</v>
      </c>
      <c r="Q94" s="68">
        <v>0</v>
      </c>
      <c r="R94" s="68">
        <v>0</v>
      </c>
      <c r="S94" s="75">
        <v>0</v>
      </c>
      <c r="T94" s="74">
        <v>0</v>
      </c>
      <c r="U94" s="74">
        <v>0</v>
      </c>
      <c r="V94" s="74">
        <v>0</v>
      </c>
      <c r="W94" s="74">
        <v>0</v>
      </c>
      <c r="X94" s="81">
        <v>0</v>
      </c>
      <c r="Y94" s="80">
        <v>0</v>
      </c>
      <c r="Z94" s="80">
        <v>0</v>
      </c>
      <c r="AA94" s="80">
        <v>0</v>
      </c>
      <c r="AB94" s="80">
        <v>0</v>
      </c>
      <c r="AC94" s="87">
        <v>1</v>
      </c>
      <c r="AD94" s="86">
        <v>1</v>
      </c>
      <c r="AE94" s="86">
        <v>1</v>
      </c>
      <c r="AF94" s="86">
        <v>0</v>
      </c>
      <c r="AG94" s="86">
        <v>1</v>
      </c>
      <c r="AH94" s="93">
        <v>0</v>
      </c>
      <c r="AI94" s="92">
        <v>0</v>
      </c>
      <c r="AJ94" s="92">
        <v>0</v>
      </c>
      <c r="AK94" s="92">
        <v>0</v>
      </c>
      <c r="AL94" s="92">
        <v>0</v>
      </c>
      <c r="AM94" s="99">
        <v>0</v>
      </c>
      <c r="AN94" s="98">
        <v>0</v>
      </c>
      <c r="AO94" s="98">
        <v>0</v>
      </c>
      <c r="AP94" s="98">
        <v>0</v>
      </c>
      <c r="AQ94" s="98">
        <v>0</v>
      </c>
      <c r="AR94" s="107">
        <v>0</v>
      </c>
      <c r="AS94" s="106">
        <v>0</v>
      </c>
      <c r="AT94" s="106">
        <v>0</v>
      </c>
      <c r="AU94" s="110">
        <v>0</v>
      </c>
      <c r="AV94" s="106">
        <v>0</v>
      </c>
      <c r="AW94" s="116">
        <v>0</v>
      </c>
      <c r="AX94" s="115">
        <v>0</v>
      </c>
      <c r="AY94" s="115">
        <v>0</v>
      </c>
      <c r="AZ94" s="115">
        <v>0</v>
      </c>
      <c r="BA94" s="115">
        <v>0</v>
      </c>
      <c r="BB94" s="123">
        <v>0</v>
      </c>
      <c r="BC94" s="122">
        <v>0</v>
      </c>
      <c r="BD94" s="122">
        <v>0</v>
      </c>
      <c r="BE94" s="122">
        <v>0</v>
      </c>
      <c r="BF94" s="122">
        <v>0</v>
      </c>
      <c r="BG94" s="6">
        <v>0</v>
      </c>
      <c r="BH94" s="6">
        <v>0</v>
      </c>
      <c r="BI94" s="6">
        <v>0</v>
      </c>
      <c r="BJ94" s="6">
        <v>0</v>
      </c>
      <c r="BK94" s="6">
        <v>0</v>
      </c>
      <c r="BL94" s="6">
        <v>0</v>
      </c>
      <c r="BM94" s="6">
        <v>0</v>
      </c>
      <c r="BN94" s="6">
        <v>0</v>
      </c>
      <c r="BO94" s="11">
        <v>0</v>
      </c>
      <c r="BP94" s="11">
        <v>0</v>
      </c>
      <c r="BQ94" s="6">
        <v>0</v>
      </c>
      <c r="BR94" s="6">
        <v>0</v>
      </c>
      <c r="BS94" s="6">
        <v>0</v>
      </c>
      <c r="BT94" s="6">
        <v>0</v>
      </c>
      <c r="BU94" s="6">
        <v>0</v>
      </c>
      <c r="BV94" s="130">
        <v>0</v>
      </c>
      <c r="BW94" s="129">
        <v>1</v>
      </c>
      <c r="BX94" s="129">
        <v>0</v>
      </c>
      <c r="BY94" s="133">
        <v>0</v>
      </c>
      <c r="BZ94" s="129">
        <v>0</v>
      </c>
      <c r="CA94" s="6">
        <v>0</v>
      </c>
      <c r="CB94" s="6">
        <v>0</v>
      </c>
      <c r="CC94" s="6">
        <v>0</v>
      </c>
      <c r="CD94" s="6">
        <v>0</v>
      </c>
      <c r="CE94" s="6">
        <v>0</v>
      </c>
    </row>
    <row r="95" spans="1:83" x14ac:dyDescent="0.25">
      <c r="A95" s="164" t="s">
        <v>156</v>
      </c>
      <c r="B95" s="165"/>
      <c r="C95" s="166"/>
      <c r="D95" s="54"/>
      <c r="E95" s="54"/>
      <c r="F95" s="54"/>
      <c r="G95" s="54"/>
      <c r="H95" s="56"/>
      <c r="I95" s="55"/>
      <c r="J95" s="54"/>
      <c r="K95" s="54"/>
      <c r="L95" s="54"/>
      <c r="M95" s="54"/>
      <c r="N95" s="69"/>
      <c r="O95" s="68"/>
      <c r="P95" s="68"/>
      <c r="Q95" s="68"/>
      <c r="R95" s="68"/>
      <c r="S95" s="75"/>
      <c r="T95" s="74"/>
      <c r="U95" s="74"/>
      <c r="V95" s="74"/>
      <c r="W95" s="74"/>
      <c r="X95" s="81"/>
      <c r="Y95" s="80"/>
      <c r="Z95" s="80"/>
      <c r="AA95" s="80"/>
      <c r="AB95" s="80"/>
      <c r="AC95" s="87"/>
      <c r="AD95" s="86"/>
      <c r="AE95" s="86"/>
      <c r="AF95" s="86"/>
      <c r="AG95" s="86"/>
      <c r="AH95" s="93"/>
      <c r="AI95" s="92"/>
      <c r="AJ95" s="92"/>
      <c r="AK95" s="92"/>
      <c r="AL95" s="92"/>
      <c r="AM95" s="99"/>
      <c r="AN95" s="98"/>
      <c r="AO95" s="98"/>
      <c r="AP95" s="96"/>
      <c r="AQ95" s="98"/>
      <c r="AR95" s="107"/>
      <c r="AS95" s="106"/>
      <c r="AT95" s="106"/>
      <c r="AU95" s="110"/>
      <c r="AV95" s="106"/>
      <c r="AW95" s="116"/>
      <c r="AX95" s="115"/>
      <c r="AY95" s="115"/>
      <c r="AZ95" s="115"/>
      <c r="BA95" s="115"/>
      <c r="BB95" s="123"/>
      <c r="BC95" s="122"/>
      <c r="BD95" s="122"/>
      <c r="BE95" s="122"/>
      <c r="BF95" s="122"/>
      <c r="BG95" s="6"/>
      <c r="BH95" s="6"/>
      <c r="BI95" s="6"/>
      <c r="BJ95" s="5"/>
      <c r="BK95" s="5"/>
      <c r="BL95" s="6"/>
      <c r="BM95" s="6"/>
      <c r="BN95" s="6"/>
      <c r="BO95" s="11"/>
      <c r="BP95" s="10"/>
      <c r="BQ95" s="6"/>
      <c r="BR95" s="6"/>
      <c r="BS95" s="6"/>
      <c r="BT95" s="6"/>
      <c r="BU95" s="6"/>
      <c r="BV95" s="130"/>
      <c r="BW95" s="129"/>
      <c r="BX95" s="129"/>
      <c r="BY95" s="133"/>
      <c r="BZ95" s="127"/>
      <c r="CA95" s="6"/>
      <c r="CB95" s="6"/>
      <c r="CC95" s="6"/>
      <c r="CD95" s="6"/>
      <c r="CE95" s="6"/>
    </row>
    <row r="96" spans="1:83" x14ac:dyDescent="0.25">
      <c r="A96" s="1">
        <v>63</v>
      </c>
      <c r="B96" s="2" t="s">
        <v>157</v>
      </c>
      <c r="C96" s="2" t="s">
        <v>224</v>
      </c>
      <c r="D96" s="50">
        <v>0</v>
      </c>
      <c r="E96" s="50">
        <v>0</v>
      </c>
      <c r="F96" s="50">
        <v>0</v>
      </c>
      <c r="G96" s="50">
        <v>0</v>
      </c>
      <c r="H96" s="52">
        <v>0</v>
      </c>
      <c r="I96" s="51">
        <v>0</v>
      </c>
      <c r="J96" s="50">
        <v>0</v>
      </c>
      <c r="K96" s="50">
        <v>0</v>
      </c>
      <c r="L96" s="50">
        <v>0</v>
      </c>
      <c r="M96" s="50">
        <v>0</v>
      </c>
      <c r="N96" s="67">
        <v>0</v>
      </c>
      <c r="O96" s="66">
        <v>0</v>
      </c>
      <c r="P96" s="66">
        <v>0</v>
      </c>
      <c r="Q96" s="66">
        <v>0</v>
      </c>
      <c r="R96" s="66">
        <v>0</v>
      </c>
      <c r="S96" s="73">
        <v>0</v>
      </c>
      <c r="T96" s="72">
        <v>0</v>
      </c>
      <c r="U96" s="72">
        <v>0</v>
      </c>
      <c r="V96" s="72">
        <v>0</v>
      </c>
      <c r="W96" s="72">
        <v>0</v>
      </c>
      <c r="X96" s="79">
        <v>0</v>
      </c>
      <c r="Y96" s="78">
        <v>0</v>
      </c>
      <c r="Z96" s="78">
        <v>0</v>
      </c>
      <c r="AA96" s="78">
        <v>0</v>
      </c>
      <c r="AB96" s="78">
        <v>0</v>
      </c>
      <c r="AC96" s="85">
        <v>0</v>
      </c>
      <c r="AD96" s="84">
        <v>0</v>
      </c>
      <c r="AE96" s="84">
        <v>1</v>
      </c>
      <c r="AF96" s="84">
        <v>0</v>
      </c>
      <c r="AG96" s="84">
        <v>1</v>
      </c>
      <c r="AH96" s="91">
        <v>0</v>
      </c>
      <c r="AI96" s="90">
        <v>0</v>
      </c>
      <c r="AJ96" s="90">
        <v>0</v>
      </c>
      <c r="AK96" s="90">
        <v>0</v>
      </c>
      <c r="AL96" s="90">
        <v>0</v>
      </c>
      <c r="AM96" s="97">
        <v>0</v>
      </c>
      <c r="AN96" s="96">
        <v>0</v>
      </c>
      <c r="AO96" s="96">
        <v>0</v>
      </c>
      <c r="AP96" s="96">
        <v>0</v>
      </c>
      <c r="AQ96" s="96">
        <v>0</v>
      </c>
      <c r="AR96" s="105">
        <v>0</v>
      </c>
      <c r="AS96" s="104">
        <v>0</v>
      </c>
      <c r="AT96" s="104">
        <v>0</v>
      </c>
      <c r="AU96" s="109">
        <v>0</v>
      </c>
      <c r="AV96" s="104">
        <v>0</v>
      </c>
      <c r="AW96" s="114">
        <v>0</v>
      </c>
      <c r="AX96" s="113">
        <v>0</v>
      </c>
      <c r="AY96" s="113">
        <v>0</v>
      </c>
      <c r="AZ96" s="113">
        <v>0</v>
      </c>
      <c r="BA96" s="113">
        <v>0</v>
      </c>
      <c r="BB96" s="121">
        <v>0</v>
      </c>
      <c r="BC96" s="120">
        <v>0</v>
      </c>
      <c r="BD96" s="120">
        <v>0</v>
      </c>
      <c r="BE96" s="120">
        <v>0</v>
      </c>
      <c r="BF96" s="120">
        <v>0</v>
      </c>
      <c r="BG96" s="5">
        <v>0</v>
      </c>
      <c r="BH96" s="5">
        <v>0</v>
      </c>
      <c r="BI96" s="5">
        <v>0</v>
      </c>
      <c r="BJ96" s="5">
        <v>0</v>
      </c>
      <c r="BK96" s="5">
        <v>0</v>
      </c>
      <c r="BL96" s="5">
        <v>0</v>
      </c>
      <c r="BM96" s="5">
        <v>0</v>
      </c>
      <c r="BN96" s="5">
        <v>0</v>
      </c>
      <c r="BO96" s="10">
        <v>0</v>
      </c>
      <c r="BP96" s="10">
        <v>0</v>
      </c>
      <c r="BQ96" s="5">
        <v>0</v>
      </c>
      <c r="BR96" s="5">
        <v>0</v>
      </c>
      <c r="BS96" s="5">
        <v>0</v>
      </c>
      <c r="BT96" s="5">
        <v>0</v>
      </c>
      <c r="BU96" s="5">
        <v>0</v>
      </c>
      <c r="BV96" s="128">
        <v>0</v>
      </c>
      <c r="BW96" s="127">
        <v>0</v>
      </c>
      <c r="BX96" s="127">
        <v>0</v>
      </c>
      <c r="BY96" s="132">
        <v>0</v>
      </c>
      <c r="BZ96" s="127">
        <v>0</v>
      </c>
      <c r="CA96" s="5">
        <v>0</v>
      </c>
      <c r="CB96" s="5">
        <v>0</v>
      </c>
      <c r="CC96" s="5">
        <v>0</v>
      </c>
      <c r="CD96" s="5">
        <v>0</v>
      </c>
      <c r="CE96" s="5">
        <v>0</v>
      </c>
    </row>
    <row r="97" spans="1:83" x14ac:dyDescent="0.25">
      <c r="A97" s="164" t="s">
        <v>158</v>
      </c>
      <c r="B97" s="165"/>
      <c r="C97" s="166"/>
      <c r="D97" s="54"/>
      <c r="E97" s="54"/>
      <c r="F97" s="54"/>
      <c r="G97" s="54"/>
      <c r="H97" s="56"/>
      <c r="I97" s="55"/>
      <c r="J97" s="54"/>
      <c r="K97" s="54"/>
      <c r="L97" s="54"/>
      <c r="M97" s="54"/>
      <c r="N97" s="69"/>
      <c r="O97" s="68"/>
      <c r="P97" s="68"/>
      <c r="Q97" s="68"/>
      <c r="R97" s="68"/>
      <c r="S97" s="75"/>
      <c r="T97" s="74"/>
      <c r="U97" s="74"/>
      <c r="V97" s="74"/>
      <c r="W97" s="74"/>
      <c r="X97" s="81"/>
      <c r="Y97" s="80"/>
      <c r="Z97" s="80"/>
      <c r="AA97" s="80"/>
      <c r="AB97" s="80"/>
      <c r="AC97" s="87"/>
      <c r="AD97" s="86"/>
      <c r="AE97" s="86"/>
      <c r="AF97" s="86"/>
      <c r="AG97" s="86"/>
      <c r="AH97" s="93"/>
      <c r="AI97" s="92"/>
      <c r="AJ97" s="92"/>
      <c r="AK97" s="92"/>
      <c r="AL97" s="92"/>
      <c r="AM97" s="99"/>
      <c r="AN97" s="98"/>
      <c r="AO97" s="98"/>
      <c r="AP97" s="96"/>
      <c r="AQ97" s="98"/>
      <c r="AR97" s="107"/>
      <c r="AS97" s="106"/>
      <c r="AT97" s="106"/>
      <c r="AU97" s="110"/>
      <c r="AV97" s="106"/>
      <c r="AW97" s="116"/>
      <c r="AX97" s="115"/>
      <c r="AY97" s="115"/>
      <c r="AZ97" s="115"/>
      <c r="BA97" s="115"/>
      <c r="BB97" s="123"/>
      <c r="BC97" s="122"/>
      <c r="BD97" s="122"/>
      <c r="BE97" s="122"/>
      <c r="BF97" s="122"/>
      <c r="BG97" s="6"/>
      <c r="BH97" s="6"/>
      <c r="BI97" s="6"/>
      <c r="BJ97" s="5"/>
      <c r="BK97" s="5"/>
      <c r="BL97" s="6"/>
      <c r="BM97" s="6"/>
      <c r="BN97" s="6"/>
      <c r="BO97" s="11"/>
      <c r="BP97" s="10"/>
      <c r="BQ97" s="6"/>
      <c r="BR97" s="6"/>
      <c r="BS97" s="6"/>
      <c r="BT97" s="6"/>
      <c r="BU97" s="6"/>
      <c r="BV97" s="130"/>
      <c r="BW97" s="129"/>
      <c r="BX97" s="129"/>
      <c r="BY97" s="133"/>
      <c r="BZ97" s="127"/>
      <c r="CA97" s="6"/>
      <c r="CB97" s="6"/>
      <c r="CC97" s="6"/>
      <c r="CD97" s="6"/>
      <c r="CE97" s="6"/>
    </row>
    <row r="98" spans="1:83" x14ac:dyDescent="0.25">
      <c r="A98" s="1">
        <v>64</v>
      </c>
      <c r="B98" s="2" t="s">
        <v>159</v>
      </c>
      <c r="C98" s="2" t="s">
        <v>160</v>
      </c>
      <c r="D98" s="54">
        <v>0</v>
      </c>
      <c r="E98" s="54">
        <v>0</v>
      </c>
      <c r="F98" s="54">
        <v>0</v>
      </c>
      <c r="G98" s="57">
        <v>1</v>
      </c>
      <c r="H98" s="56">
        <v>0</v>
      </c>
      <c r="I98" s="55">
        <v>0</v>
      </c>
      <c r="J98" s="54">
        <v>0</v>
      </c>
      <c r="K98" s="54">
        <v>0</v>
      </c>
      <c r="L98" s="54">
        <v>1</v>
      </c>
      <c r="M98" s="54">
        <v>1</v>
      </c>
      <c r="N98" s="69">
        <v>0</v>
      </c>
      <c r="O98" s="68">
        <v>0</v>
      </c>
      <c r="P98" s="68">
        <v>0</v>
      </c>
      <c r="Q98" s="68">
        <v>0</v>
      </c>
      <c r="R98" s="68">
        <v>0</v>
      </c>
      <c r="S98" s="75">
        <v>0</v>
      </c>
      <c r="T98" s="74">
        <v>0</v>
      </c>
      <c r="U98" s="74">
        <v>0</v>
      </c>
      <c r="V98" s="74">
        <v>0</v>
      </c>
      <c r="W98" s="74">
        <v>1</v>
      </c>
      <c r="X98" s="81">
        <v>0</v>
      </c>
      <c r="Y98" s="80">
        <v>0</v>
      </c>
      <c r="Z98" s="80">
        <v>0</v>
      </c>
      <c r="AA98" s="80">
        <v>0</v>
      </c>
      <c r="AB98" s="80">
        <v>0</v>
      </c>
      <c r="AC98" s="87">
        <v>1</v>
      </c>
      <c r="AD98" s="86">
        <v>1</v>
      </c>
      <c r="AE98" s="86">
        <v>1</v>
      </c>
      <c r="AF98" s="86">
        <v>0</v>
      </c>
      <c r="AG98" s="86">
        <v>1</v>
      </c>
      <c r="AH98" s="93">
        <v>0</v>
      </c>
      <c r="AI98" s="92">
        <v>0</v>
      </c>
      <c r="AJ98" s="92">
        <v>0</v>
      </c>
      <c r="AK98" s="92">
        <v>1</v>
      </c>
      <c r="AL98" s="92">
        <v>1</v>
      </c>
      <c r="AM98" s="99">
        <v>0</v>
      </c>
      <c r="AN98" s="98">
        <v>0</v>
      </c>
      <c r="AO98" s="98">
        <v>0</v>
      </c>
      <c r="AP98" s="98">
        <v>0</v>
      </c>
      <c r="AQ98" s="98">
        <v>0</v>
      </c>
      <c r="AR98" s="107">
        <v>0</v>
      </c>
      <c r="AS98" s="106">
        <v>0</v>
      </c>
      <c r="AT98" s="106">
        <v>0</v>
      </c>
      <c r="AU98" s="110">
        <v>0</v>
      </c>
      <c r="AV98" s="106">
        <v>0</v>
      </c>
      <c r="AW98" s="116">
        <v>0</v>
      </c>
      <c r="AX98" s="115">
        <v>0</v>
      </c>
      <c r="AY98" s="115">
        <v>0</v>
      </c>
      <c r="AZ98" s="115">
        <v>0</v>
      </c>
      <c r="BA98" s="115">
        <v>0</v>
      </c>
      <c r="BB98" s="123">
        <v>0</v>
      </c>
      <c r="BC98" s="122">
        <v>0</v>
      </c>
      <c r="BD98" s="122">
        <v>0</v>
      </c>
      <c r="BE98" s="122">
        <v>0</v>
      </c>
      <c r="BF98" s="122">
        <v>0</v>
      </c>
      <c r="BG98" s="6">
        <v>0</v>
      </c>
      <c r="BH98" s="6">
        <v>0</v>
      </c>
      <c r="BI98" s="6">
        <v>0</v>
      </c>
      <c r="BJ98" s="6">
        <v>0</v>
      </c>
      <c r="BK98" s="6">
        <v>0</v>
      </c>
      <c r="BL98" s="6">
        <v>0</v>
      </c>
      <c r="BM98" s="6">
        <v>0</v>
      </c>
      <c r="BN98" s="6">
        <v>0</v>
      </c>
      <c r="BO98" s="11">
        <v>0</v>
      </c>
      <c r="BP98" s="11">
        <v>0</v>
      </c>
      <c r="BQ98" s="6">
        <v>0</v>
      </c>
      <c r="BR98" s="6">
        <v>0</v>
      </c>
      <c r="BS98" s="6">
        <v>0</v>
      </c>
      <c r="BT98" s="6">
        <v>0</v>
      </c>
      <c r="BU98" s="6">
        <v>0</v>
      </c>
      <c r="BV98" s="130">
        <v>0</v>
      </c>
      <c r="BW98" s="129">
        <v>0</v>
      </c>
      <c r="BX98" s="129">
        <v>0</v>
      </c>
      <c r="BY98" s="133">
        <v>0</v>
      </c>
      <c r="BZ98" s="129">
        <v>1</v>
      </c>
      <c r="CA98" s="6">
        <v>0</v>
      </c>
      <c r="CB98" s="6">
        <v>0</v>
      </c>
      <c r="CC98" s="6">
        <v>0</v>
      </c>
      <c r="CD98" s="6">
        <v>0</v>
      </c>
      <c r="CE98" s="6">
        <v>0</v>
      </c>
    </row>
    <row r="99" spans="1:83" x14ac:dyDescent="0.25">
      <c r="A99" s="164" t="s">
        <v>161</v>
      </c>
      <c r="B99" s="165"/>
      <c r="C99" s="166"/>
      <c r="D99" s="54"/>
      <c r="E99" s="54"/>
      <c r="F99" s="54"/>
      <c r="G99" s="54"/>
      <c r="H99" s="56"/>
      <c r="I99" s="55"/>
      <c r="J99" s="54"/>
      <c r="K99" s="54"/>
      <c r="L99" s="54"/>
      <c r="M99" s="54"/>
      <c r="N99" s="69"/>
      <c r="O99" s="68"/>
      <c r="P99" s="68"/>
      <c r="Q99" s="68"/>
      <c r="R99" s="68"/>
      <c r="S99" s="75"/>
      <c r="T99" s="74"/>
      <c r="U99" s="74"/>
      <c r="V99" s="74"/>
      <c r="W99" s="74"/>
      <c r="X99" s="81"/>
      <c r="Y99" s="80"/>
      <c r="Z99" s="80"/>
      <c r="AA99" s="80"/>
      <c r="AB99" s="80"/>
      <c r="AC99" s="87"/>
      <c r="AD99" s="86"/>
      <c r="AE99" s="86"/>
      <c r="AF99" s="86"/>
      <c r="AG99" s="86"/>
      <c r="AH99" s="93"/>
      <c r="AI99" s="92"/>
      <c r="AJ99" s="92"/>
      <c r="AK99" s="92"/>
      <c r="AL99" s="92"/>
      <c r="AM99" s="99"/>
      <c r="AN99" s="98"/>
      <c r="AO99" s="98"/>
      <c r="AP99" s="96"/>
      <c r="AQ99" s="98"/>
      <c r="AR99" s="107"/>
      <c r="AS99" s="106"/>
      <c r="AT99" s="106"/>
      <c r="AU99" s="110"/>
      <c r="AV99" s="106"/>
      <c r="AW99" s="116"/>
      <c r="AX99" s="115"/>
      <c r="AY99" s="115"/>
      <c r="AZ99" s="115"/>
      <c r="BA99" s="115"/>
      <c r="BB99" s="123"/>
      <c r="BC99" s="122"/>
      <c r="BD99" s="122"/>
      <c r="BE99" s="122"/>
      <c r="BF99" s="122"/>
      <c r="BG99" s="6"/>
      <c r="BH99" s="6"/>
      <c r="BI99" s="6"/>
      <c r="BJ99" s="5"/>
      <c r="BK99" s="5"/>
      <c r="BL99" s="6"/>
      <c r="BM99" s="6"/>
      <c r="BN99" s="6"/>
      <c r="BO99" s="11"/>
      <c r="BP99" s="10"/>
      <c r="BQ99" s="6"/>
      <c r="BR99" s="6"/>
      <c r="BS99" s="6"/>
      <c r="BT99" s="6"/>
      <c r="BU99" s="6"/>
      <c r="BV99" s="130"/>
      <c r="BW99" s="129"/>
      <c r="BX99" s="129"/>
      <c r="BY99" s="133"/>
      <c r="BZ99" s="127"/>
      <c r="CA99" s="6"/>
      <c r="CB99" s="6"/>
      <c r="CC99" s="6"/>
      <c r="CD99" s="6"/>
      <c r="CE99" s="6"/>
    </row>
    <row r="100" spans="1:83" x14ac:dyDescent="0.25">
      <c r="A100" s="1">
        <v>65</v>
      </c>
      <c r="B100" s="2" t="s">
        <v>162</v>
      </c>
      <c r="C100" s="2" t="s">
        <v>163</v>
      </c>
      <c r="D100" s="50">
        <v>0</v>
      </c>
      <c r="E100" s="50">
        <v>0</v>
      </c>
      <c r="F100" s="50">
        <v>0</v>
      </c>
      <c r="G100" s="50">
        <v>1</v>
      </c>
      <c r="H100" s="52">
        <v>0</v>
      </c>
      <c r="I100" s="51">
        <v>1</v>
      </c>
      <c r="J100" s="50">
        <v>1</v>
      </c>
      <c r="K100" s="50">
        <v>0</v>
      </c>
      <c r="L100" s="50">
        <v>1</v>
      </c>
      <c r="M100" s="50">
        <v>1</v>
      </c>
      <c r="N100" s="67">
        <v>0</v>
      </c>
      <c r="O100" s="66">
        <v>0</v>
      </c>
      <c r="P100" s="66">
        <v>0</v>
      </c>
      <c r="Q100" s="66">
        <v>0</v>
      </c>
      <c r="R100" s="66">
        <v>0</v>
      </c>
      <c r="S100" s="73">
        <v>0</v>
      </c>
      <c r="T100" s="72">
        <v>0</v>
      </c>
      <c r="U100" s="72">
        <v>0</v>
      </c>
      <c r="V100" s="72">
        <v>0</v>
      </c>
      <c r="W100" s="72">
        <v>1</v>
      </c>
      <c r="X100" s="79">
        <v>0</v>
      </c>
      <c r="Y100" s="78">
        <v>0</v>
      </c>
      <c r="Z100" s="78">
        <v>0</v>
      </c>
      <c r="AA100" s="78">
        <v>0</v>
      </c>
      <c r="AB100" s="78">
        <v>0</v>
      </c>
      <c r="AC100" s="85">
        <v>1</v>
      </c>
      <c r="AD100" s="84">
        <v>0</v>
      </c>
      <c r="AE100" s="84">
        <v>1</v>
      </c>
      <c r="AF100" s="84">
        <v>0</v>
      </c>
      <c r="AG100" s="84">
        <v>1</v>
      </c>
      <c r="AH100" s="91">
        <v>0</v>
      </c>
      <c r="AI100" s="90">
        <v>0</v>
      </c>
      <c r="AJ100" s="90">
        <v>0</v>
      </c>
      <c r="AK100" s="90">
        <v>1</v>
      </c>
      <c r="AL100" s="90">
        <v>1</v>
      </c>
      <c r="AM100" s="97">
        <v>0</v>
      </c>
      <c r="AN100" s="96">
        <v>0</v>
      </c>
      <c r="AO100" s="96">
        <v>0</v>
      </c>
      <c r="AP100" s="96">
        <v>0</v>
      </c>
      <c r="AQ100" s="96">
        <v>0</v>
      </c>
      <c r="AR100" s="105">
        <v>0</v>
      </c>
      <c r="AS100" s="104">
        <v>0</v>
      </c>
      <c r="AT100" s="104">
        <v>0</v>
      </c>
      <c r="AU100" s="109">
        <v>0</v>
      </c>
      <c r="AV100" s="104">
        <v>0</v>
      </c>
      <c r="AW100" s="114">
        <v>0</v>
      </c>
      <c r="AX100" s="113">
        <v>0</v>
      </c>
      <c r="AY100" s="113">
        <v>0</v>
      </c>
      <c r="AZ100" s="113">
        <v>0</v>
      </c>
      <c r="BA100" s="113">
        <v>0</v>
      </c>
      <c r="BB100" s="121">
        <v>0</v>
      </c>
      <c r="BC100" s="120">
        <v>0</v>
      </c>
      <c r="BD100" s="120">
        <v>0</v>
      </c>
      <c r="BE100" s="120">
        <v>0</v>
      </c>
      <c r="BF100" s="120">
        <v>0</v>
      </c>
      <c r="BG100" s="5">
        <v>0</v>
      </c>
      <c r="BH100" s="5">
        <v>0</v>
      </c>
      <c r="BI100" s="5">
        <v>0</v>
      </c>
      <c r="BJ100" s="5">
        <v>0</v>
      </c>
      <c r="BK100" s="5">
        <v>0</v>
      </c>
      <c r="BL100" s="5">
        <v>0</v>
      </c>
      <c r="BM100" s="5">
        <v>0</v>
      </c>
      <c r="BN100" s="5">
        <v>0</v>
      </c>
      <c r="BO100" s="10">
        <v>0</v>
      </c>
      <c r="BP100" s="10">
        <v>0</v>
      </c>
      <c r="BQ100" s="5">
        <v>0</v>
      </c>
      <c r="BR100" s="5">
        <v>0</v>
      </c>
      <c r="BS100" s="5">
        <v>0</v>
      </c>
      <c r="BT100" s="5">
        <v>0</v>
      </c>
      <c r="BU100" s="5">
        <v>0</v>
      </c>
      <c r="BV100" s="128">
        <v>0</v>
      </c>
      <c r="BW100" s="127">
        <v>0</v>
      </c>
      <c r="BX100" s="127">
        <v>0</v>
      </c>
      <c r="BY100" s="132">
        <v>0</v>
      </c>
      <c r="BZ100" s="127">
        <v>1</v>
      </c>
      <c r="CA100" s="5">
        <v>0</v>
      </c>
      <c r="CB100" s="5">
        <v>0</v>
      </c>
      <c r="CC100" s="5">
        <v>0</v>
      </c>
      <c r="CD100" s="5">
        <v>0</v>
      </c>
      <c r="CE100" s="5">
        <v>0</v>
      </c>
    </row>
    <row r="101" spans="1:83" x14ac:dyDescent="0.25">
      <c r="A101" s="164" t="s">
        <v>164</v>
      </c>
      <c r="B101" s="165"/>
      <c r="C101" s="166"/>
      <c r="D101" s="54"/>
      <c r="E101" s="54"/>
      <c r="F101" s="54"/>
      <c r="G101" s="54"/>
      <c r="H101" s="56"/>
      <c r="I101" s="55"/>
      <c r="J101" s="54"/>
      <c r="K101" s="54"/>
      <c r="L101" s="54"/>
      <c r="M101" s="54"/>
      <c r="N101" s="69"/>
      <c r="O101" s="68"/>
      <c r="P101" s="68"/>
      <c r="Q101" s="68"/>
      <c r="R101" s="68"/>
      <c r="S101" s="75"/>
      <c r="T101" s="74"/>
      <c r="U101" s="74"/>
      <c r="V101" s="74"/>
      <c r="W101" s="74"/>
      <c r="X101" s="81"/>
      <c r="Y101" s="80"/>
      <c r="Z101" s="80"/>
      <c r="AA101" s="80"/>
      <c r="AB101" s="80"/>
      <c r="AC101" s="87"/>
      <c r="AD101" s="86"/>
      <c r="AE101" s="86"/>
      <c r="AF101" s="86"/>
      <c r="AG101" s="86"/>
      <c r="AH101" s="93"/>
      <c r="AI101" s="92"/>
      <c r="AJ101" s="92"/>
      <c r="AK101" s="92"/>
      <c r="AL101" s="92"/>
      <c r="AM101" s="99"/>
      <c r="AN101" s="98"/>
      <c r="AO101" s="98"/>
      <c r="AP101" s="96"/>
      <c r="AQ101" s="98"/>
      <c r="AR101" s="107"/>
      <c r="AS101" s="106"/>
      <c r="AT101" s="106"/>
      <c r="AU101" s="110"/>
      <c r="AV101" s="106"/>
      <c r="AW101" s="116"/>
      <c r="AX101" s="115"/>
      <c r="AY101" s="115"/>
      <c r="AZ101" s="115"/>
      <c r="BA101" s="115"/>
      <c r="BB101" s="123"/>
      <c r="BC101" s="122"/>
      <c r="BD101" s="122"/>
      <c r="BE101" s="122"/>
      <c r="BF101" s="122"/>
      <c r="BG101" s="6"/>
      <c r="BH101" s="6"/>
      <c r="BI101" s="6"/>
      <c r="BJ101" s="5"/>
      <c r="BK101" s="5"/>
      <c r="BL101" s="6"/>
      <c r="BM101" s="6"/>
      <c r="BN101" s="6"/>
      <c r="BO101" s="11"/>
      <c r="BP101" s="10"/>
      <c r="BQ101" s="6"/>
      <c r="BR101" s="6"/>
      <c r="BS101" s="6"/>
      <c r="BT101" s="6"/>
      <c r="BU101" s="6"/>
      <c r="BV101" s="130"/>
      <c r="BW101" s="129"/>
      <c r="BX101" s="129"/>
      <c r="BY101" s="133"/>
      <c r="BZ101" s="127"/>
      <c r="CA101" s="6"/>
      <c r="CB101" s="6"/>
      <c r="CC101" s="6"/>
      <c r="CD101" s="6"/>
      <c r="CE101" s="6"/>
    </row>
    <row r="102" spans="1:83" x14ac:dyDescent="0.25">
      <c r="A102" s="1">
        <v>66</v>
      </c>
      <c r="B102" s="2" t="s">
        <v>165</v>
      </c>
      <c r="C102" s="2" t="s">
        <v>166</v>
      </c>
      <c r="D102" s="54">
        <v>0</v>
      </c>
      <c r="E102" s="54">
        <v>0</v>
      </c>
      <c r="F102" s="54">
        <v>0</v>
      </c>
      <c r="G102" s="54">
        <v>0</v>
      </c>
      <c r="H102" s="56">
        <v>0</v>
      </c>
      <c r="I102" s="55">
        <v>0</v>
      </c>
      <c r="J102" s="54">
        <v>0</v>
      </c>
      <c r="K102" s="54">
        <v>0</v>
      </c>
      <c r="L102" s="54">
        <v>0</v>
      </c>
      <c r="M102" s="54">
        <v>0</v>
      </c>
      <c r="N102" s="69">
        <v>0</v>
      </c>
      <c r="O102" s="68">
        <v>0</v>
      </c>
      <c r="P102" s="68">
        <v>0</v>
      </c>
      <c r="Q102" s="68">
        <v>0</v>
      </c>
      <c r="R102" s="68">
        <v>0</v>
      </c>
      <c r="S102" s="75">
        <v>0</v>
      </c>
      <c r="T102" s="74">
        <v>0</v>
      </c>
      <c r="U102" s="74">
        <v>0</v>
      </c>
      <c r="V102" s="74">
        <v>0</v>
      </c>
      <c r="W102" s="74">
        <v>0</v>
      </c>
      <c r="X102" s="81">
        <v>0</v>
      </c>
      <c r="Y102" s="80">
        <v>0</v>
      </c>
      <c r="Z102" s="80">
        <v>0</v>
      </c>
      <c r="AA102" s="80">
        <v>0</v>
      </c>
      <c r="AB102" s="80">
        <v>0</v>
      </c>
      <c r="AC102" s="87">
        <v>0</v>
      </c>
      <c r="AD102" s="86">
        <v>0</v>
      </c>
      <c r="AE102" s="86">
        <v>0</v>
      </c>
      <c r="AF102" s="86">
        <v>0</v>
      </c>
      <c r="AG102" s="86">
        <v>1</v>
      </c>
      <c r="AH102" s="93">
        <v>0</v>
      </c>
      <c r="AI102" s="92">
        <v>0</v>
      </c>
      <c r="AJ102" s="92">
        <v>0</v>
      </c>
      <c r="AK102" s="92">
        <v>0</v>
      </c>
      <c r="AL102" s="92">
        <v>0</v>
      </c>
      <c r="AM102" s="99">
        <v>0</v>
      </c>
      <c r="AN102" s="98">
        <v>0</v>
      </c>
      <c r="AO102" s="98">
        <v>0</v>
      </c>
      <c r="AP102" s="98">
        <v>0</v>
      </c>
      <c r="AQ102" s="98">
        <v>0</v>
      </c>
      <c r="AR102" s="107">
        <v>0</v>
      </c>
      <c r="AS102" s="106">
        <v>0</v>
      </c>
      <c r="AT102" s="106">
        <v>0</v>
      </c>
      <c r="AU102" s="110">
        <v>0</v>
      </c>
      <c r="AV102" s="106">
        <v>0</v>
      </c>
      <c r="AW102" s="116">
        <v>0</v>
      </c>
      <c r="AX102" s="115">
        <v>0</v>
      </c>
      <c r="AY102" s="115">
        <v>0</v>
      </c>
      <c r="AZ102" s="115">
        <v>0</v>
      </c>
      <c r="BA102" s="115">
        <v>0</v>
      </c>
      <c r="BB102" s="123">
        <v>0</v>
      </c>
      <c r="BC102" s="122">
        <v>0</v>
      </c>
      <c r="BD102" s="122">
        <v>0</v>
      </c>
      <c r="BE102" s="122">
        <v>0</v>
      </c>
      <c r="BF102" s="122">
        <v>0</v>
      </c>
      <c r="BG102" s="6">
        <v>0</v>
      </c>
      <c r="BH102" s="6">
        <v>0</v>
      </c>
      <c r="BI102" s="6">
        <v>0</v>
      </c>
      <c r="BJ102" s="6">
        <v>0</v>
      </c>
      <c r="BK102" s="6">
        <v>0</v>
      </c>
      <c r="BL102" s="6">
        <v>0</v>
      </c>
      <c r="BM102" s="6">
        <v>0</v>
      </c>
      <c r="BN102" s="6">
        <v>0</v>
      </c>
      <c r="BO102" s="11">
        <v>0</v>
      </c>
      <c r="BP102" s="11">
        <v>0</v>
      </c>
      <c r="BQ102" s="6">
        <v>0</v>
      </c>
      <c r="BR102" s="6">
        <v>0</v>
      </c>
      <c r="BS102" s="6">
        <v>0</v>
      </c>
      <c r="BT102" s="6">
        <v>1</v>
      </c>
      <c r="BU102" s="6">
        <v>1</v>
      </c>
      <c r="BV102" s="130">
        <v>0</v>
      </c>
      <c r="BW102" s="129">
        <v>0</v>
      </c>
      <c r="BX102" s="129">
        <v>0</v>
      </c>
      <c r="BY102" s="133">
        <v>0</v>
      </c>
      <c r="BZ102" s="129">
        <v>0</v>
      </c>
      <c r="CA102" s="6">
        <v>0</v>
      </c>
      <c r="CB102" s="6">
        <v>0</v>
      </c>
      <c r="CC102" s="6">
        <v>0</v>
      </c>
      <c r="CD102" s="6">
        <v>0</v>
      </c>
      <c r="CE102" s="6">
        <v>0</v>
      </c>
    </row>
    <row r="103" spans="1:83" x14ac:dyDescent="0.25">
      <c r="A103" s="164" t="s">
        <v>167</v>
      </c>
      <c r="B103" s="165"/>
      <c r="C103" s="166"/>
      <c r="D103" s="54"/>
      <c r="E103" s="54"/>
      <c r="F103" s="54"/>
      <c r="G103" s="54"/>
      <c r="H103" s="56"/>
      <c r="I103" s="55"/>
      <c r="J103" s="54"/>
      <c r="K103" s="54"/>
      <c r="L103" s="54"/>
      <c r="M103" s="54"/>
      <c r="N103" s="69"/>
      <c r="O103" s="68"/>
      <c r="P103" s="68"/>
      <c r="Q103" s="68"/>
      <c r="R103" s="68"/>
      <c r="S103" s="75"/>
      <c r="T103" s="74"/>
      <c r="U103" s="74"/>
      <c r="V103" s="74"/>
      <c r="W103" s="74"/>
      <c r="X103" s="81"/>
      <c r="Y103" s="80"/>
      <c r="Z103" s="80"/>
      <c r="AA103" s="80"/>
      <c r="AB103" s="80"/>
      <c r="AC103" s="87"/>
      <c r="AD103" s="86"/>
      <c r="AE103" s="86"/>
      <c r="AF103" s="86"/>
      <c r="AG103" s="86"/>
      <c r="AH103" s="93"/>
      <c r="AI103" s="92"/>
      <c r="AJ103" s="92"/>
      <c r="AK103" s="92"/>
      <c r="AL103" s="92"/>
      <c r="AM103" s="99"/>
      <c r="AN103" s="98"/>
      <c r="AO103" s="98"/>
      <c r="AP103" s="96"/>
      <c r="AQ103" s="98"/>
      <c r="AR103" s="107"/>
      <c r="AS103" s="106"/>
      <c r="AT103" s="106"/>
      <c r="AU103" s="110"/>
      <c r="AV103" s="106"/>
      <c r="AW103" s="116"/>
      <c r="AX103" s="115"/>
      <c r="AY103" s="115"/>
      <c r="AZ103" s="115"/>
      <c r="BA103" s="115"/>
      <c r="BB103" s="123"/>
      <c r="BC103" s="122"/>
      <c r="BD103" s="122"/>
      <c r="BE103" s="122"/>
      <c r="BF103" s="122"/>
      <c r="BG103" s="6"/>
      <c r="BH103" s="6"/>
      <c r="BI103" s="6"/>
      <c r="BJ103" s="5"/>
      <c r="BK103" s="5"/>
      <c r="BL103" s="6"/>
      <c r="BM103" s="6"/>
      <c r="BN103" s="6"/>
      <c r="BO103" s="11"/>
      <c r="BP103" s="10"/>
      <c r="BQ103" s="6"/>
      <c r="BR103" s="6"/>
      <c r="BS103" s="6"/>
      <c r="BT103" s="6"/>
      <c r="BU103" s="6"/>
      <c r="BV103" s="130"/>
      <c r="BW103" s="129"/>
      <c r="BX103" s="129"/>
      <c r="BY103" s="133"/>
      <c r="BZ103" s="127"/>
      <c r="CA103" s="6"/>
      <c r="CB103" s="6"/>
      <c r="CC103" s="6"/>
      <c r="CD103" s="6"/>
      <c r="CE103" s="6"/>
    </row>
    <row r="104" spans="1:83" x14ac:dyDescent="0.25">
      <c r="A104" s="1">
        <v>67</v>
      </c>
      <c r="B104" s="2" t="s">
        <v>168</v>
      </c>
      <c r="C104" s="2" t="s">
        <v>169</v>
      </c>
      <c r="D104" s="50">
        <v>0</v>
      </c>
      <c r="E104" s="50">
        <v>0</v>
      </c>
      <c r="F104" s="50">
        <v>0</v>
      </c>
      <c r="G104" s="50">
        <v>0</v>
      </c>
      <c r="H104" s="52">
        <v>0</v>
      </c>
      <c r="I104" s="51">
        <v>0</v>
      </c>
      <c r="J104" s="50">
        <v>0</v>
      </c>
      <c r="K104" s="50">
        <v>0</v>
      </c>
      <c r="L104" s="50">
        <v>0</v>
      </c>
      <c r="M104" s="50">
        <v>0</v>
      </c>
      <c r="N104" s="67">
        <v>0</v>
      </c>
      <c r="O104" s="66">
        <v>0</v>
      </c>
      <c r="P104" s="66">
        <v>0</v>
      </c>
      <c r="Q104" s="66">
        <v>0</v>
      </c>
      <c r="R104" s="66">
        <v>0</v>
      </c>
      <c r="S104" s="73">
        <v>0</v>
      </c>
      <c r="T104" s="72">
        <v>0</v>
      </c>
      <c r="U104" s="72">
        <v>0</v>
      </c>
      <c r="V104" s="72">
        <v>0</v>
      </c>
      <c r="W104" s="72">
        <v>0</v>
      </c>
      <c r="X104" s="79">
        <v>0</v>
      </c>
      <c r="Y104" s="78">
        <v>0</v>
      </c>
      <c r="Z104" s="78">
        <v>0</v>
      </c>
      <c r="AA104" s="78">
        <v>0</v>
      </c>
      <c r="AB104" s="78">
        <v>0</v>
      </c>
      <c r="AC104" s="85">
        <v>1</v>
      </c>
      <c r="AD104" s="84">
        <v>0</v>
      </c>
      <c r="AE104" s="84">
        <v>1</v>
      </c>
      <c r="AF104" s="84">
        <v>0</v>
      </c>
      <c r="AG104" s="84">
        <v>1</v>
      </c>
      <c r="AH104" s="91">
        <v>0</v>
      </c>
      <c r="AI104" s="90">
        <v>0</v>
      </c>
      <c r="AJ104" s="90">
        <v>0</v>
      </c>
      <c r="AK104" s="90">
        <v>0</v>
      </c>
      <c r="AL104" s="90">
        <v>0</v>
      </c>
      <c r="AM104" s="97">
        <v>0</v>
      </c>
      <c r="AN104" s="96">
        <v>0</v>
      </c>
      <c r="AO104" s="96">
        <v>0</v>
      </c>
      <c r="AP104" s="96">
        <v>0</v>
      </c>
      <c r="AQ104" s="96">
        <v>0</v>
      </c>
      <c r="AR104" s="105">
        <v>0</v>
      </c>
      <c r="AS104" s="104">
        <v>0</v>
      </c>
      <c r="AT104" s="104">
        <v>0</v>
      </c>
      <c r="AU104" s="109">
        <v>0</v>
      </c>
      <c r="AV104" s="104">
        <v>0</v>
      </c>
      <c r="AW104" s="114">
        <v>0</v>
      </c>
      <c r="AX104" s="113">
        <v>0</v>
      </c>
      <c r="AY104" s="113">
        <v>0</v>
      </c>
      <c r="AZ104" s="113">
        <v>0</v>
      </c>
      <c r="BA104" s="113">
        <v>0</v>
      </c>
      <c r="BB104" s="121">
        <v>0</v>
      </c>
      <c r="BC104" s="120">
        <v>0</v>
      </c>
      <c r="BD104" s="120">
        <v>0</v>
      </c>
      <c r="BE104" s="120">
        <v>0</v>
      </c>
      <c r="BF104" s="120">
        <v>0</v>
      </c>
      <c r="BG104" s="5">
        <v>0</v>
      </c>
      <c r="BH104" s="5">
        <v>0</v>
      </c>
      <c r="BI104" s="5">
        <v>0</v>
      </c>
      <c r="BJ104" s="5">
        <v>0</v>
      </c>
      <c r="BK104" s="5">
        <v>0</v>
      </c>
      <c r="BL104" s="5">
        <v>0</v>
      </c>
      <c r="BM104" s="5">
        <v>0</v>
      </c>
      <c r="BN104" s="5">
        <v>0</v>
      </c>
      <c r="BO104" s="10">
        <v>0</v>
      </c>
      <c r="BP104" s="10">
        <v>0</v>
      </c>
      <c r="BQ104" s="5">
        <v>0</v>
      </c>
      <c r="BR104" s="5">
        <v>0</v>
      </c>
      <c r="BS104" s="5">
        <v>0</v>
      </c>
      <c r="BT104" s="5">
        <v>0</v>
      </c>
      <c r="BU104" s="5">
        <v>0</v>
      </c>
      <c r="BV104" s="128">
        <v>0</v>
      </c>
      <c r="BW104" s="127">
        <v>0</v>
      </c>
      <c r="BX104" s="127">
        <v>0</v>
      </c>
      <c r="BY104" s="132">
        <v>0</v>
      </c>
      <c r="BZ104" s="127">
        <v>0</v>
      </c>
      <c r="CA104" s="5">
        <v>0</v>
      </c>
      <c r="CB104" s="5">
        <v>0</v>
      </c>
      <c r="CC104" s="5">
        <v>0</v>
      </c>
      <c r="CD104" s="5">
        <v>0</v>
      </c>
      <c r="CE104" s="5">
        <v>0</v>
      </c>
    </row>
    <row r="105" spans="1:83" x14ac:dyDescent="0.25">
      <c r="A105" s="164" t="s">
        <v>170</v>
      </c>
      <c r="B105" s="165"/>
      <c r="C105" s="166"/>
      <c r="D105" s="54"/>
      <c r="E105" s="54"/>
      <c r="F105" s="54"/>
      <c r="G105" s="54"/>
      <c r="H105" s="56"/>
      <c r="I105" s="55"/>
      <c r="J105" s="54"/>
      <c r="K105" s="54"/>
      <c r="L105" s="54"/>
      <c r="M105" s="54"/>
      <c r="N105" s="69"/>
      <c r="O105" s="68"/>
      <c r="P105" s="68"/>
      <c r="Q105" s="68"/>
      <c r="R105" s="68"/>
      <c r="S105" s="75"/>
      <c r="T105" s="74"/>
      <c r="U105" s="74"/>
      <c r="V105" s="74"/>
      <c r="W105" s="74"/>
      <c r="X105" s="81"/>
      <c r="Y105" s="80"/>
      <c r="Z105" s="80"/>
      <c r="AA105" s="80"/>
      <c r="AB105" s="80"/>
      <c r="AC105" s="87"/>
      <c r="AD105" s="86"/>
      <c r="AE105" s="86"/>
      <c r="AF105" s="86"/>
      <c r="AG105" s="86"/>
      <c r="AH105" s="93"/>
      <c r="AI105" s="92"/>
      <c r="AJ105" s="92"/>
      <c r="AK105" s="92"/>
      <c r="AL105" s="92"/>
      <c r="AM105" s="99"/>
      <c r="AN105" s="98"/>
      <c r="AO105" s="98"/>
      <c r="AP105" s="96"/>
      <c r="AQ105" s="98"/>
      <c r="AR105" s="107"/>
      <c r="AS105" s="106"/>
      <c r="AT105" s="106"/>
      <c r="AU105" s="110"/>
      <c r="AV105" s="106"/>
      <c r="AW105" s="116"/>
      <c r="AX105" s="115"/>
      <c r="AY105" s="115"/>
      <c r="AZ105" s="115"/>
      <c r="BA105" s="115"/>
      <c r="BB105" s="123"/>
      <c r="BC105" s="122"/>
      <c r="BD105" s="122"/>
      <c r="BE105" s="122"/>
      <c r="BF105" s="122"/>
      <c r="BG105" s="6"/>
      <c r="BH105" s="6"/>
      <c r="BI105" s="6"/>
      <c r="BJ105" s="5"/>
      <c r="BK105" s="5"/>
      <c r="BL105" s="6"/>
      <c r="BM105" s="6"/>
      <c r="BN105" s="6"/>
      <c r="BO105" s="11"/>
      <c r="BP105" s="10"/>
      <c r="BQ105" s="6"/>
      <c r="BR105" s="6"/>
      <c r="BS105" s="6"/>
      <c r="BT105" s="6"/>
      <c r="BU105" s="6"/>
      <c r="BV105" s="130"/>
      <c r="BW105" s="129"/>
      <c r="BX105" s="129"/>
      <c r="BY105" s="133"/>
      <c r="BZ105" s="127"/>
      <c r="CA105" s="6"/>
      <c r="CB105" s="6"/>
      <c r="CC105" s="6"/>
      <c r="CD105" s="6"/>
      <c r="CE105" s="6"/>
    </row>
    <row r="106" spans="1:83" x14ac:dyDescent="0.25">
      <c r="A106" s="1">
        <v>68</v>
      </c>
      <c r="B106" s="2" t="s">
        <v>171</v>
      </c>
      <c r="C106" s="2" t="s">
        <v>172</v>
      </c>
      <c r="D106" s="54">
        <v>0</v>
      </c>
      <c r="E106" s="54">
        <v>0</v>
      </c>
      <c r="F106" s="54">
        <v>0</v>
      </c>
      <c r="G106" s="54">
        <v>0</v>
      </c>
      <c r="H106" s="56">
        <v>0</v>
      </c>
      <c r="I106" s="55">
        <v>0</v>
      </c>
      <c r="J106" s="54">
        <v>0</v>
      </c>
      <c r="K106" s="54">
        <v>0</v>
      </c>
      <c r="L106" s="54">
        <v>0</v>
      </c>
      <c r="M106" s="54">
        <v>0</v>
      </c>
      <c r="N106" s="69">
        <v>0</v>
      </c>
      <c r="O106" s="68">
        <v>0</v>
      </c>
      <c r="P106" s="68">
        <v>0</v>
      </c>
      <c r="Q106" s="68">
        <v>0</v>
      </c>
      <c r="R106" s="68">
        <v>0</v>
      </c>
      <c r="S106" s="75">
        <v>0</v>
      </c>
      <c r="T106" s="74">
        <v>0</v>
      </c>
      <c r="U106" s="74">
        <v>0</v>
      </c>
      <c r="V106" s="74">
        <v>0</v>
      </c>
      <c r="W106" s="74">
        <v>0</v>
      </c>
      <c r="X106" s="81">
        <v>0</v>
      </c>
      <c r="Y106" s="80">
        <v>0</v>
      </c>
      <c r="Z106" s="80">
        <v>0</v>
      </c>
      <c r="AA106" s="80">
        <v>0</v>
      </c>
      <c r="AB106" s="80">
        <v>0</v>
      </c>
      <c r="AC106" s="87">
        <v>1</v>
      </c>
      <c r="AD106" s="86">
        <v>0</v>
      </c>
      <c r="AE106" s="86">
        <v>0</v>
      </c>
      <c r="AF106" s="86">
        <v>0</v>
      </c>
      <c r="AG106" s="86">
        <v>0</v>
      </c>
      <c r="AH106" s="93">
        <v>0</v>
      </c>
      <c r="AI106" s="92">
        <v>0</v>
      </c>
      <c r="AJ106" s="92">
        <v>0</v>
      </c>
      <c r="AK106" s="92">
        <v>0</v>
      </c>
      <c r="AL106" s="92">
        <v>0</v>
      </c>
      <c r="AM106" s="99">
        <v>0</v>
      </c>
      <c r="AN106" s="98">
        <v>0</v>
      </c>
      <c r="AO106" s="98">
        <v>0</v>
      </c>
      <c r="AP106" s="98">
        <v>0</v>
      </c>
      <c r="AQ106" s="98">
        <v>0</v>
      </c>
      <c r="AR106" s="107">
        <v>0</v>
      </c>
      <c r="AS106" s="106">
        <v>0</v>
      </c>
      <c r="AT106" s="106">
        <v>0</v>
      </c>
      <c r="AU106" s="110">
        <v>0</v>
      </c>
      <c r="AV106" s="106">
        <v>0</v>
      </c>
      <c r="AW106" s="116">
        <v>0</v>
      </c>
      <c r="AX106" s="115">
        <v>0</v>
      </c>
      <c r="AY106" s="115">
        <v>0</v>
      </c>
      <c r="AZ106" s="115">
        <v>0</v>
      </c>
      <c r="BA106" s="115">
        <v>0</v>
      </c>
      <c r="BB106" s="123">
        <v>0</v>
      </c>
      <c r="BC106" s="122">
        <v>0</v>
      </c>
      <c r="BD106" s="122">
        <v>0</v>
      </c>
      <c r="BE106" s="122">
        <v>0</v>
      </c>
      <c r="BF106" s="122">
        <v>0</v>
      </c>
      <c r="BG106" s="6">
        <v>0</v>
      </c>
      <c r="BH106" s="6">
        <v>0</v>
      </c>
      <c r="BI106" s="6">
        <v>0</v>
      </c>
      <c r="BJ106" s="6">
        <v>0</v>
      </c>
      <c r="BK106" s="6">
        <v>0</v>
      </c>
      <c r="BL106" s="6">
        <v>0</v>
      </c>
      <c r="BM106" s="6">
        <v>0</v>
      </c>
      <c r="BN106" s="6">
        <v>0</v>
      </c>
      <c r="BO106" s="11">
        <v>0</v>
      </c>
      <c r="BP106" s="11">
        <v>0</v>
      </c>
      <c r="BQ106" s="6">
        <v>0</v>
      </c>
      <c r="BR106" s="6">
        <v>0</v>
      </c>
      <c r="BS106" s="6">
        <v>0</v>
      </c>
      <c r="BT106" s="6">
        <v>0</v>
      </c>
      <c r="BU106" s="6">
        <v>0</v>
      </c>
      <c r="BV106" s="130">
        <v>0</v>
      </c>
      <c r="BW106" s="129">
        <v>0</v>
      </c>
      <c r="BX106" s="129">
        <v>0</v>
      </c>
      <c r="BY106" s="133">
        <v>0</v>
      </c>
      <c r="BZ106" s="129">
        <v>0</v>
      </c>
      <c r="CA106" s="6">
        <v>0</v>
      </c>
      <c r="CB106" s="6">
        <v>0</v>
      </c>
      <c r="CC106" s="6">
        <v>0</v>
      </c>
      <c r="CD106" s="6">
        <v>0</v>
      </c>
      <c r="CE106" s="6">
        <v>0</v>
      </c>
    </row>
    <row r="107" spans="1:83" x14ac:dyDescent="0.25">
      <c r="A107" s="164" t="s">
        <v>173</v>
      </c>
      <c r="B107" s="165"/>
      <c r="C107" s="166"/>
      <c r="D107" s="54"/>
      <c r="E107" s="54"/>
      <c r="F107" s="54"/>
      <c r="G107" s="54"/>
      <c r="H107" s="56"/>
      <c r="I107" s="55"/>
      <c r="J107" s="54"/>
      <c r="K107" s="54"/>
      <c r="L107" s="54"/>
      <c r="M107" s="54"/>
      <c r="N107" s="69"/>
      <c r="O107" s="68"/>
      <c r="P107" s="68"/>
      <c r="Q107" s="68"/>
      <c r="R107" s="68"/>
      <c r="S107" s="75"/>
      <c r="T107" s="74"/>
      <c r="U107" s="74"/>
      <c r="V107" s="74"/>
      <c r="W107" s="74"/>
      <c r="X107" s="81"/>
      <c r="Y107" s="80"/>
      <c r="Z107" s="80"/>
      <c r="AA107" s="80"/>
      <c r="AB107" s="80"/>
      <c r="AC107" s="87"/>
      <c r="AD107" s="86"/>
      <c r="AE107" s="86"/>
      <c r="AF107" s="86"/>
      <c r="AG107" s="86"/>
      <c r="AH107" s="93"/>
      <c r="AI107" s="92"/>
      <c r="AJ107" s="92"/>
      <c r="AK107" s="92"/>
      <c r="AL107" s="92"/>
      <c r="AM107" s="99"/>
      <c r="AN107" s="98"/>
      <c r="AO107" s="98"/>
      <c r="AP107" s="96"/>
      <c r="AQ107" s="98"/>
      <c r="AR107" s="107"/>
      <c r="AS107" s="106"/>
      <c r="AT107" s="106"/>
      <c r="AU107" s="110"/>
      <c r="AV107" s="106"/>
      <c r="AW107" s="116"/>
      <c r="AX107" s="115"/>
      <c r="AY107" s="115"/>
      <c r="AZ107" s="115"/>
      <c r="BA107" s="115"/>
      <c r="BB107" s="123"/>
      <c r="BC107" s="122"/>
      <c r="BD107" s="122"/>
      <c r="BE107" s="122"/>
      <c r="BF107" s="122"/>
      <c r="BG107" s="6"/>
      <c r="BH107" s="6"/>
      <c r="BI107" s="6"/>
      <c r="BJ107" s="5"/>
      <c r="BK107" s="5"/>
      <c r="BL107" s="6"/>
      <c r="BM107" s="6"/>
      <c r="BN107" s="6"/>
      <c r="BO107" s="11"/>
      <c r="BP107" s="10"/>
      <c r="BQ107" s="6"/>
      <c r="BR107" s="6"/>
      <c r="BS107" s="6"/>
      <c r="BT107" s="6"/>
      <c r="BU107" s="6"/>
      <c r="BV107" s="130"/>
      <c r="BW107" s="129"/>
      <c r="BX107" s="129"/>
      <c r="BY107" s="133"/>
      <c r="BZ107" s="127"/>
      <c r="CA107" s="6"/>
      <c r="CB107" s="6"/>
      <c r="CC107" s="6"/>
      <c r="CD107" s="6"/>
      <c r="CE107" s="6"/>
    </row>
    <row r="108" spans="1:83" x14ac:dyDescent="0.25">
      <c r="A108" s="1">
        <v>69</v>
      </c>
      <c r="B108" s="2" t="s">
        <v>174</v>
      </c>
      <c r="C108" s="2" t="s">
        <v>175</v>
      </c>
      <c r="D108" s="50">
        <v>0</v>
      </c>
      <c r="E108" s="50">
        <v>0</v>
      </c>
      <c r="F108" s="50">
        <v>0</v>
      </c>
      <c r="G108" s="50">
        <v>0</v>
      </c>
      <c r="H108" s="52">
        <v>0</v>
      </c>
      <c r="I108" s="51">
        <v>0</v>
      </c>
      <c r="J108" s="50">
        <v>0</v>
      </c>
      <c r="K108" s="50">
        <v>0</v>
      </c>
      <c r="L108" s="50">
        <v>0</v>
      </c>
      <c r="M108" s="50">
        <v>0</v>
      </c>
      <c r="N108" s="67">
        <v>0</v>
      </c>
      <c r="O108" s="66">
        <v>0</v>
      </c>
      <c r="P108" s="66">
        <v>0</v>
      </c>
      <c r="Q108" s="66">
        <v>0</v>
      </c>
      <c r="R108" s="66">
        <v>0</v>
      </c>
      <c r="S108" s="73">
        <v>0</v>
      </c>
      <c r="T108" s="72">
        <v>0</v>
      </c>
      <c r="U108" s="72">
        <v>0</v>
      </c>
      <c r="V108" s="72">
        <v>0</v>
      </c>
      <c r="W108" s="72">
        <v>0</v>
      </c>
      <c r="X108" s="79">
        <v>0</v>
      </c>
      <c r="Y108" s="78">
        <v>0</v>
      </c>
      <c r="Z108" s="78">
        <v>0</v>
      </c>
      <c r="AA108" s="78">
        <v>0</v>
      </c>
      <c r="AB108" s="78">
        <v>0</v>
      </c>
      <c r="AC108" s="85">
        <v>1</v>
      </c>
      <c r="AD108" s="84">
        <v>0</v>
      </c>
      <c r="AE108" s="84">
        <v>1</v>
      </c>
      <c r="AF108" s="84">
        <v>0</v>
      </c>
      <c r="AG108" s="84">
        <v>0</v>
      </c>
      <c r="AH108" s="91">
        <v>0</v>
      </c>
      <c r="AI108" s="90">
        <v>0</v>
      </c>
      <c r="AJ108" s="90">
        <v>0</v>
      </c>
      <c r="AK108" s="90">
        <v>0</v>
      </c>
      <c r="AL108" s="90">
        <v>0</v>
      </c>
      <c r="AM108" s="97">
        <v>0</v>
      </c>
      <c r="AN108" s="96">
        <v>0</v>
      </c>
      <c r="AO108" s="96">
        <v>0</v>
      </c>
      <c r="AP108" s="96">
        <v>0</v>
      </c>
      <c r="AQ108" s="96">
        <v>0</v>
      </c>
      <c r="AR108" s="105">
        <v>0</v>
      </c>
      <c r="AS108" s="104">
        <v>0</v>
      </c>
      <c r="AT108" s="104">
        <v>0</v>
      </c>
      <c r="AU108" s="109">
        <v>0</v>
      </c>
      <c r="AV108" s="104">
        <v>0</v>
      </c>
      <c r="AW108" s="114">
        <v>0</v>
      </c>
      <c r="AX108" s="113">
        <v>0</v>
      </c>
      <c r="AY108" s="113">
        <v>0</v>
      </c>
      <c r="AZ108" s="113">
        <v>0</v>
      </c>
      <c r="BA108" s="113">
        <v>0</v>
      </c>
      <c r="BB108" s="121">
        <v>0</v>
      </c>
      <c r="BC108" s="120">
        <v>0</v>
      </c>
      <c r="BD108" s="120">
        <v>0</v>
      </c>
      <c r="BE108" s="120">
        <v>0</v>
      </c>
      <c r="BF108" s="120">
        <v>0</v>
      </c>
      <c r="BG108" s="5">
        <v>0</v>
      </c>
      <c r="BH108" s="5">
        <v>0</v>
      </c>
      <c r="BI108" s="5">
        <v>0</v>
      </c>
      <c r="BJ108" s="5">
        <v>0</v>
      </c>
      <c r="BK108" s="5">
        <v>0</v>
      </c>
      <c r="BL108" s="5">
        <v>0</v>
      </c>
      <c r="BM108" s="5">
        <v>0</v>
      </c>
      <c r="BN108" s="5">
        <v>0</v>
      </c>
      <c r="BO108" s="10">
        <v>0</v>
      </c>
      <c r="BP108" s="10">
        <v>0</v>
      </c>
      <c r="BQ108" s="5">
        <v>0</v>
      </c>
      <c r="BR108" s="5">
        <v>0</v>
      </c>
      <c r="BS108" s="5">
        <v>0</v>
      </c>
      <c r="BT108" s="5">
        <v>0</v>
      </c>
      <c r="BU108" s="5">
        <v>0</v>
      </c>
      <c r="BV108" s="128">
        <v>0</v>
      </c>
      <c r="BW108" s="127">
        <v>0</v>
      </c>
      <c r="BX108" s="127">
        <v>0</v>
      </c>
      <c r="BY108" s="132">
        <v>0</v>
      </c>
      <c r="BZ108" s="127">
        <v>0</v>
      </c>
      <c r="CA108" s="5">
        <v>0</v>
      </c>
      <c r="CB108" s="5">
        <v>0</v>
      </c>
      <c r="CC108" s="5">
        <v>0</v>
      </c>
      <c r="CD108" s="5">
        <v>0</v>
      </c>
      <c r="CE108" s="5">
        <v>0</v>
      </c>
    </row>
    <row r="109" spans="1:83" x14ac:dyDescent="0.25">
      <c r="A109" s="1">
        <v>70</v>
      </c>
      <c r="B109" s="2" t="s">
        <v>176</v>
      </c>
      <c r="C109" s="2" t="s">
        <v>177</v>
      </c>
      <c r="D109" s="54">
        <v>0</v>
      </c>
      <c r="E109" s="54">
        <v>0</v>
      </c>
      <c r="F109" s="54">
        <v>0</v>
      </c>
      <c r="G109" s="54">
        <v>0</v>
      </c>
      <c r="H109" s="56">
        <v>0</v>
      </c>
      <c r="I109" s="55">
        <v>0</v>
      </c>
      <c r="J109" s="54">
        <v>0</v>
      </c>
      <c r="K109" s="54">
        <v>0</v>
      </c>
      <c r="L109" s="54">
        <v>0</v>
      </c>
      <c r="M109" s="54">
        <v>0</v>
      </c>
      <c r="N109" s="69">
        <v>0</v>
      </c>
      <c r="O109" s="68">
        <v>0</v>
      </c>
      <c r="P109" s="68">
        <v>0</v>
      </c>
      <c r="Q109" s="68">
        <v>0</v>
      </c>
      <c r="R109" s="68">
        <v>0</v>
      </c>
      <c r="S109" s="75">
        <v>0</v>
      </c>
      <c r="T109" s="74">
        <v>0</v>
      </c>
      <c r="U109" s="74">
        <v>0</v>
      </c>
      <c r="V109" s="74">
        <v>0</v>
      </c>
      <c r="W109" s="74">
        <v>0</v>
      </c>
      <c r="X109" s="81">
        <v>0</v>
      </c>
      <c r="Y109" s="80">
        <v>0</v>
      </c>
      <c r="Z109" s="80">
        <v>0</v>
      </c>
      <c r="AA109" s="80">
        <v>0</v>
      </c>
      <c r="AB109" s="80">
        <v>0</v>
      </c>
      <c r="AC109" s="87">
        <v>0</v>
      </c>
      <c r="AD109" s="86">
        <v>0</v>
      </c>
      <c r="AE109" s="86">
        <v>1</v>
      </c>
      <c r="AF109" s="86">
        <v>0</v>
      </c>
      <c r="AG109" s="86">
        <v>0</v>
      </c>
      <c r="AH109" s="93">
        <v>0</v>
      </c>
      <c r="AI109" s="92">
        <v>0</v>
      </c>
      <c r="AJ109" s="92">
        <v>0</v>
      </c>
      <c r="AK109" s="92">
        <v>0</v>
      </c>
      <c r="AL109" s="92">
        <v>0</v>
      </c>
      <c r="AM109" s="99">
        <v>0</v>
      </c>
      <c r="AN109" s="98">
        <v>0</v>
      </c>
      <c r="AO109" s="98">
        <v>0</v>
      </c>
      <c r="AP109" s="98">
        <v>0</v>
      </c>
      <c r="AQ109" s="98">
        <v>0</v>
      </c>
      <c r="AR109" s="107">
        <v>0</v>
      </c>
      <c r="AS109" s="106">
        <v>0</v>
      </c>
      <c r="AT109" s="106">
        <v>0</v>
      </c>
      <c r="AU109" s="110">
        <v>0</v>
      </c>
      <c r="AV109" s="106">
        <v>0</v>
      </c>
      <c r="AW109" s="116">
        <v>0</v>
      </c>
      <c r="AX109" s="115">
        <v>0</v>
      </c>
      <c r="AY109" s="115">
        <v>0</v>
      </c>
      <c r="AZ109" s="115">
        <v>0</v>
      </c>
      <c r="BA109" s="115">
        <v>0</v>
      </c>
      <c r="BB109" s="123">
        <v>0</v>
      </c>
      <c r="BC109" s="122">
        <v>0</v>
      </c>
      <c r="BD109" s="122">
        <v>0</v>
      </c>
      <c r="BE109" s="122">
        <v>0</v>
      </c>
      <c r="BF109" s="122">
        <v>0</v>
      </c>
      <c r="BG109" s="6">
        <v>0</v>
      </c>
      <c r="BH109" s="6">
        <v>0</v>
      </c>
      <c r="BI109" s="6">
        <v>0</v>
      </c>
      <c r="BJ109" s="6">
        <v>0</v>
      </c>
      <c r="BK109" s="6">
        <v>0</v>
      </c>
      <c r="BL109" s="6">
        <v>0</v>
      </c>
      <c r="BM109" s="6">
        <v>0</v>
      </c>
      <c r="BN109" s="6">
        <v>0</v>
      </c>
      <c r="BO109" s="11">
        <v>0</v>
      </c>
      <c r="BP109" s="11">
        <v>0</v>
      </c>
      <c r="BQ109" s="6">
        <v>0</v>
      </c>
      <c r="BR109" s="6">
        <v>0</v>
      </c>
      <c r="BS109" s="6">
        <v>0</v>
      </c>
      <c r="BT109" s="6">
        <v>0</v>
      </c>
      <c r="BU109" s="6">
        <v>0</v>
      </c>
      <c r="BV109" s="130">
        <v>0</v>
      </c>
      <c r="BW109" s="129">
        <v>0</v>
      </c>
      <c r="BX109" s="129">
        <v>0</v>
      </c>
      <c r="BY109" s="133">
        <v>0</v>
      </c>
      <c r="BZ109" s="129">
        <v>0</v>
      </c>
      <c r="CA109" s="6">
        <v>0</v>
      </c>
      <c r="CB109" s="6">
        <v>0</v>
      </c>
      <c r="CC109" s="6">
        <v>0</v>
      </c>
      <c r="CD109" s="6">
        <v>0</v>
      </c>
      <c r="CE109" s="6">
        <v>0</v>
      </c>
    </row>
    <row r="110" spans="1:83" x14ac:dyDescent="0.25">
      <c r="A110" s="164" t="s">
        <v>178</v>
      </c>
      <c r="B110" s="165"/>
      <c r="C110" s="166"/>
      <c r="D110" s="54"/>
      <c r="E110" s="54"/>
      <c r="F110" s="54"/>
      <c r="G110" s="54"/>
      <c r="H110" s="56"/>
      <c r="I110" s="55"/>
      <c r="J110" s="54"/>
      <c r="K110" s="54"/>
      <c r="L110" s="54"/>
      <c r="M110" s="54"/>
      <c r="N110" s="69"/>
      <c r="O110" s="68"/>
      <c r="P110" s="68"/>
      <c r="Q110" s="68"/>
      <c r="R110" s="68"/>
      <c r="S110" s="75"/>
      <c r="T110" s="74"/>
      <c r="U110" s="74"/>
      <c r="V110" s="74"/>
      <c r="W110" s="74"/>
      <c r="X110" s="81"/>
      <c r="Y110" s="80"/>
      <c r="Z110" s="80"/>
      <c r="AA110" s="80"/>
      <c r="AB110" s="80"/>
      <c r="AC110" s="87"/>
      <c r="AD110" s="86"/>
      <c r="AE110" s="86"/>
      <c r="AF110" s="86"/>
      <c r="AG110" s="86"/>
      <c r="AH110" s="93"/>
      <c r="AI110" s="92"/>
      <c r="AJ110" s="92"/>
      <c r="AK110" s="92"/>
      <c r="AL110" s="92"/>
      <c r="AM110" s="99"/>
      <c r="AN110" s="98"/>
      <c r="AO110" s="98"/>
      <c r="AP110" s="96"/>
      <c r="AQ110" s="98"/>
      <c r="AR110" s="107"/>
      <c r="AS110" s="106"/>
      <c r="AT110" s="106"/>
      <c r="AU110" s="110"/>
      <c r="AV110" s="106"/>
      <c r="AW110" s="116"/>
      <c r="AX110" s="115"/>
      <c r="AY110" s="115"/>
      <c r="AZ110" s="115"/>
      <c r="BA110" s="115"/>
      <c r="BB110" s="123"/>
      <c r="BC110" s="122"/>
      <c r="BD110" s="122"/>
      <c r="BE110" s="122"/>
      <c r="BF110" s="122"/>
      <c r="BG110" s="6"/>
      <c r="BH110" s="6"/>
      <c r="BI110" s="6"/>
      <c r="BJ110" s="5"/>
      <c r="BK110" s="5"/>
      <c r="BL110" s="6"/>
      <c r="BM110" s="6"/>
      <c r="BN110" s="6"/>
      <c r="BO110" s="11"/>
      <c r="BP110" s="10"/>
      <c r="BQ110" s="6"/>
      <c r="BR110" s="6"/>
      <c r="BS110" s="6"/>
      <c r="BT110" s="6"/>
      <c r="BU110" s="6"/>
      <c r="BV110" s="130"/>
      <c r="BW110" s="129"/>
      <c r="BX110" s="129"/>
      <c r="BY110" s="133"/>
      <c r="BZ110" s="127"/>
      <c r="CA110" s="6"/>
      <c r="CB110" s="6"/>
      <c r="CC110" s="6"/>
      <c r="CD110" s="6"/>
      <c r="CE110" s="6"/>
    </row>
    <row r="111" spans="1:83" x14ac:dyDescent="0.25">
      <c r="A111" s="1">
        <v>71</v>
      </c>
      <c r="B111" s="2" t="s">
        <v>179</v>
      </c>
      <c r="C111" s="2" t="s">
        <v>180</v>
      </c>
      <c r="D111" s="50">
        <v>0</v>
      </c>
      <c r="E111" s="50">
        <v>0</v>
      </c>
      <c r="F111" s="50">
        <v>0</v>
      </c>
      <c r="G111" s="50">
        <v>0</v>
      </c>
      <c r="H111" s="52">
        <v>0</v>
      </c>
      <c r="I111" s="51">
        <v>0</v>
      </c>
      <c r="J111" s="50">
        <v>0</v>
      </c>
      <c r="K111" s="50">
        <v>0</v>
      </c>
      <c r="L111" s="50">
        <v>0</v>
      </c>
      <c r="M111" s="50">
        <v>0</v>
      </c>
      <c r="N111" s="67">
        <v>0</v>
      </c>
      <c r="O111" s="66">
        <v>0</v>
      </c>
      <c r="P111" s="66">
        <v>0</v>
      </c>
      <c r="Q111" s="66">
        <v>0</v>
      </c>
      <c r="R111" s="66">
        <v>0</v>
      </c>
      <c r="S111" s="73">
        <v>0</v>
      </c>
      <c r="T111" s="72">
        <v>0</v>
      </c>
      <c r="U111" s="72">
        <v>0</v>
      </c>
      <c r="V111" s="72">
        <v>0</v>
      </c>
      <c r="W111" s="72">
        <v>0</v>
      </c>
      <c r="X111" s="79">
        <v>0</v>
      </c>
      <c r="Y111" s="78">
        <v>0</v>
      </c>
      <c r="Z111" s="78">
        <v>0</v>
      </c>
      <c r="AA111" s="78">
        <v>0</v>
      </c>
      <c r="AB111" s="78">
        <v>0</v>
      </c>
      <c r="AC111" s="85">
        <v>0</v>
      </c>
      <c r="AD111" s="84">
        <v>0</v>
      </c>
      <c r="AE111" s="84">
        <v>0</v>
      </c>
      <c r="AF111" s="84">
        <v>0</v>
      </c>
      <c r="AG111" s="84">
        <v>0</v>
      </c>
      <c r="AH111" s="91">
        <v>0</v>
      </c>
      <c r="AI111" s="90">
        <v>0</v>
      </c>
      <c r="AJ111" s="90">
        <v>0</v>
      </c>
      <c r="AK111" s="90">
        <v>0</v>
      </c>
      <c r="AL111" s="90">
        <v>0</v>
      </c>
      <c r="AM111" s="97">
        <v>0</v>
      </c>
      <c r="AN111" s="96">
        <v>0</v>
      </c>
      <c r="AO111" s="96">
        <v>0</v>
      </c>
      <c r="AP111" s="96">
        <v>0</v>
      </c>
      <c r="AQ111" s="96">
        <v>0</v>
      </c>
      <c r="AR111" s="105">
        <v>0</v>
      </c>
      <c r="AS111" s="104">
        <v>0</v>
      </c>
      <c r="AT111" s="104">
        <v>0</v>
      </c>
      <c r="AU111" s="109">
        <v>0</v>
      </c>
      <c r="AV111" s="104">
        <v>0</v>
      </c>
      <c r="AW111" s="114">
        <v>0</v>
      </c>
      <c r="AX111" s="113">
        <v>0</v>
      </c>
      <c r="AY111" s="113">
        <v>0</v>
      </c>
      <c r="AZ111" s="113">
        <v>0</v>
      </c>
      <c r="BA111" s="113">
        <v>0</v>
      </c>
      <c r="BB111" s="121">
        <v>0</v>
      </c>
      <c r="BC111" s="120">
        <v>0</v>
      </c>
      <c r="BD111" s="120">
        <v>0</v>
      </c>
      <c r="BE111" s="120">
        <v>0</v>
      </c>
      <c r="BF111" s="120">
        <v>0</v>
      </c>
      <c r="BG111" s="5">
        <v>0</v>
      </c>
      <c r="BH111" s="5">
        <v>0</v>
      </c>
      <c r="BI111" s="5">
        <v>0</v>
      </c>
      <c r="BJ111" s="5">
        <v>0</v>
      </c>
      <c r="BK111" s="5">
        <v>0</v>
      </c>
      <c r="BL111" s="5">
        <v>0</v>
      </c>
      <c r="BM111" s="5">
        <v>0</v>
      </c>
      <c r="BN111" s="5">
        <v>0</v>
      </c>
      <c r="BO111" s="10">
        <v>0</v>
      </c>
      <c r="BP111" s="10">
        <v>0</v>
      </c>
      <c r="BQ111" s="5">
        <v>0</v>
      </c>
      <c r="BR111" s="5">
        <v>0</v>
      </c>
      <c r="BS111" s="5">
        <v>0</v>
      </c>
      <c r="BT111" s="5">
        <v>0</v>
      </c>
      <c r="BU111" s="5">
        <v>0</v>
      </c>
      <c r="BV111" s="128">
        <v>0</v>
      </c>
      <c r="BW111" s="127">
        <v>0</v>
      </c>
      <c r="BX111" s="127">
        <v>0</v>
      </c>
      <c r="BY111" s="132">
        <v>0</v>
      </c>
      <c r="BZ111" s="127">
        <v>0</v>
      </c>
      <c r="CA111" s="5">
        <v>0</v>
      </c>
      <c r="CB111" s="5">
        <v>0</v>
      </c>
      <c r="CC111" s="5">
        <v>0</v>
      </c>
      <c r="CD111" s="5">
        <v>0</v>
      </c>
      <c r="CE111" s="5">
        <v>0</v>
      </c>
    </row>
    <row r="112" spans="1:83" ht="18.75" x14ac:dyDescent="0.25">
      <c r="A112" s="167" t="s">
        <v>226</v>
      </c>
      <c r="B112" s="168"/>
      <c r="C112" s="169"/>
      <c r="D112" s="50"/>
      <c r="E112" s="50"/>
      <c r="F112" s="50"/>
      <c r="G112" s="50"/>
      <c r="H112" s="52"/>
      <c r="I112" s="51"/>
      <c r="J112" s="50"/>
      <c r="K112" s="50"/>
      <c r="L112" s="50"/>
      <c r="M112" s="50"/>
      <c r="N112" s="67"/>
      <c r="O112" s="66"/>
      <c r="P112" s="66"/>
      <c r="Q112" s="66"/>
      <c r="R112" s="66"/>
      <c r="S112" s="73"/>
      <c r="T112" s="72"/>
      <c r="U112" s="72"/>
      <c r="V112" s="72"/>
      <c r="W112" s="72"/>
      <c r="X112" s="79"/>
      <c r="Y112" s="78"/>
      <c r="Z112" s="78"/>
      <c r="AA112" s="78"/>
      <c r="AB112" s="78"/>
      <c r="AC112" s="85"/>
      <c r="AD112" s="84"/>
      <c r="AE112" s="84"/>
      <c r="AF112" s="84"/>
      <c r="AG112" s="84"/>
      <c r="AH112" s="91"/>
      <c r="AI112" s="90"/>
      <c r="AJ112" s="90"/>
      <c r="AK112" s="90"/>
      <c r="AL112" s="90"/>
      <c r="AM112" s="97"/>
      <c r="AN112" s="96"/>
      <c r="AO112" s="96"/>
      <c r="AP112" s="96"/>
      <c r="AQ112" s="96"/>
      <c r="AR112" s="105"/>
      <c r="AS112" s="104"/>
      <c r="AT112" s="104"/>
      <c r="AU112" s="109"/>
      <c r="AV112" s="104"/>
      <c r="AW112" s="114"/>
      <c r="AX112" s="113"/>
      <c r="AY112" s="113"/>
      <c r="AZ112" s="113"/>
      <c r="BA112" s="113"/>
      <c r="BB112" s="121"/>
      <c r="BC112" s="120"/>
      <c r="BD112" s="120"/>
      <c r="BE112" s="120"/>
      <c r="BF112" s="120"/>
      <c r="BG112" s="5"/>
      <c r="BH112" s="5"/>
      <c r="BI112" s="5"/>
      <c r="BJ112" s="5"/>
      <c r="BK112" s="5"/>
      <c r="BL112" s="5"/>
      <c r="BM112" s="5"/>
      <c r="BN112" s="5"/>
      <c r="BO112" s="10"/>
      <c r="BP112" s="10"/>
      <c r="BQ112" s="5"/>
      <c r="BR112" s="5"/>
      <c r="BS112" s="5"/>
      <c r="BT112" s="5"/>
      <c r="BU112" s="5"/>
      <c r="BV112" s="128"/>
      <c r="BW112" s="127"/>
      <c r="BX112" s="127"/>
      <c r="BY112" s="132"/>
      <c r="BZ112" s="127"/>
      <c r="CA112" s="5"/>
      <c r="CB112" s="5"/>
      <c r="CC112" s="5"/>
      <c r="CD112" s="5"/>
      <c r="CE112" s="5"/>
    </row>
    <row r="113" spans="1:83" x14ac:dyDescent="0.25">
      <c r="A113" s="1">
        <v>72</v>
      </c>
      <c r="B113" s="2" t="s">
        <v>181</v>
      </c>
      <c r="C113" s="2" t="s">
        <v>182</v>
      </c>
      <c r="D113" s="50">
        <v>0</v>
      </c>
      <c r="E113" s="50">
        <v>0</v>
      </c>
      <c r="F113" s="50">
        <v>0</v>
      </c>
      <c r="G113" s="50">
        <v>1</v>
      </c>
      <c r="H113" s="52">
        <v>1</v>
      </c>
      <c r="I113" s="51">
        <v>1</v>
      </c>
      <c r="J113" s="50">
        <v>1</v>
      </c>
      <c r="K113" s="50">
        <v>1</v>
      </c>
      <c r="L113" s="50">
        <v>1</v>
      </c>
      <c r="M113" s="50">
        <v>1</v>
      </c>
      <c r="N113" s="67">
        <v>1</v>
      </c>
      <c r="O113" s="66">
        <v>1</v>
      </c>
      <c r="P113" s="66">
        <v>1</v>
      </c>
      <c r="Q113" s="66">
        <v>1</v>
      </c>
      <c r="R113" s="66">
        <v>1</v>
      </c>
      <c r="S113" s="73">
        <v>1</v>
      </c>
      <c r="T113" s="72">
        <v>1</v>
      </c>
      <c r="U113" s="72">
        <v>1</v>
      </c>
      <c r="V113" s="72">
        <v>1</v>
      </c>
      <c r="W113" s="72">
        <v>1</v>
      </c>
      <c r="X113" s="79">
        <v>1</v>
      </c>
      <c r="Y113" s="78">
        <v>1</v>
      </c>
      <c r="Z113" s="78">
        <v>1</v>
      </c>
      <c r="AA113" s="78">
        <v>1</v>
      </c>
      <c r="AB113" s="78">
        <v>1</v>
      </c>
      <c r="AC113" s="85">
        <v>1</v>
      </c>
      <c r="AD113" s="84">
        <v>1</v>
      </c>
      <c r="AE113" s="84">
        <v>1</v>
      </c>
      <c r="AF113" s="84">
        <v>1</v>
      </c>
      <c r="AG113" s="84">
        <v>1</v>
      </c>
      <c r="AH113" s="91">
        <v>1</v>
      </c>
      <c r="AI113" s="90">
        <v>1</v>
      </c>
      <c r="AJ113" s="90">
        <v>1</v>
      </c>
      <c r="AK113" s="90">
        <v>1</v>
      </c>
      <c r="AL113" s="90">
        <v>1</v>
      </c>
      <c r="AM113" s="97">
        <v>0</v>
      </c>
      <c r="AN113" s="96">
        <v>1</v>
      </c>
      <c r="AO113" s="96">
        <v>0</v>
      </c>
      <c r="AP113" s="101">
        <v>1</v>
      </c>
      <c r="AQ113" s="96">
        <v>0</v>
      </c>
      <c r="AR113" s="105">
        <v>0</v>
      </c>
      <c r="AS113" s="104">
        <v>0</v>
      </c>
      <c r="AT113" s="104">
        <v>0</v>
      </c>
      <c r="AU113" s="109">
        <v>0</v>
      </c>
      <c r="AV113" s="104">
        <v>0</v>
      </c>
      <c r="AW113" s="114">
        <v>0</v>
      </c>
      <c r="AX113" s="113">
        <v>0</v>
      </c>
      <c r="AY113" s="113">
        <v>0</v>
      </c>
      <c r="AZ113" s="113">
        <v>0</v>
      </c>
      <c r="BA113" s="113">
        <v>0</v>
      </c>
      <c r="BB113" s="121">
        <v>1</v>
      </c>
      <c r="BC113" s="120">
        <v>1</v>
      </c>
      <c r="BD113" s="120">
        <v>1</v>
      </c>
      <c r="BE113" s="120">
        <v>1</v>
      </c>
      <c r="BF113" s="120">
        <v>1</v>
      </c>
      <c r="BG113" s="5">
        <v>1</v>
      </c>
      <c r="BH113" s="5">
        <v>1</v>
      </c>
      <c r="BI113" s="5">
        <v>1</v>
      </c>
      <c r="BJ113" s="5">
        <v>0</v>
      </c>
      <c r="BK113" s="5">
        <v>0</v>
      </c>
      <c r="BL113" s="5">
        <v>0</v>
      </c>
      <c r="BM113" s="5">
        <v>0</v>
      </c>
      <c r="BN113" s="5">
        <v>0</v>
      </c>
      <c r="BO113" s="10">
        <v>0</v>
      </c>
      <c r="BP113" s="10">
        <v>0</v>
      </c>
      <c r="BQ113" s="5">
        <v>0</v>
      </c>
      <c r="BR113" s="5">
        <v>0</v>
      </c>
      <c r="BS113" s="5">
        <v>0</v>
      </c>
      <c r="BT113" s="5">
        <v>1</v>
      </c>
      <c r="BU113" s="5">
        <v>1</v>
      </c>
      <c r="BV113" s="128">
        <v>1</v>
      </c>
      <c r="BW113" s="127">
        <v>1</v>
      </c>
      <c r="BX113" s="127">
        <v>1</v>
      </c>
      <c r="BY113" s="132">
        <v>1</v>
      </c>
      <c r="BZ113" s="127">
        <v>1</v>
      </c>
      <c r="CA113" s="5">
        <v>1</v>
      </c>
      <c r="CB113" s="5">
        <v>1</v>
      </c>
      <c r="CC113" s="5">
        <v>1</v>
      </c>
      <c r="CD113" s="5">
        <v>1</v>
      </c>
      <c r="CE113" s="5">
        <v>1</v>
      </c>
    </row>
    <row r="114" spans="1:83" x14ac:dyDescent="0.25">
      <c r="A114" s="1">
        <v>73</v>
      </c>
      <c r="B114" s="2" t="s">
        <v>183</v>
      </c>
      <c r="C114" s="2" t="s">
        <v>184</v>
      </c>
      <c r="D114" s="50">
        <v>0</v>
      </c>
      <c r="E114" s="50">
        <v>0</v>
      </c>
      <c r="F114" s="50">
        <v>0</v>
      </c>
      <c r="G114" s="50">
        <v>0</v>
      </c>
      <c r="H114" s="52">
        <v>1</v>
      </c>
      <c r="I114" s="51">
        <v>0</v>
      </c>
      <c r="J114" s="50">
        <v>0</v>
      </c>
      <c r="K114" s="50">
        <v>0</v>
      </c>
      <c r="L114" s="50">
        <v>1</v>
      </c>
      <c r="M114" s="50">
        <v>1</v>
      </c>
      <c r="N114" s="67">
        <v>0</v>
      </c>
      <c r="O114" s="66">
        <v>0</v>
      </c>
      <c r="P114" s="66">
        <v>0</v>
      </c>
      <c r="Q114" s="66">
        <v>0</v>
      </c>
      <c r="R114" s="66">
        <v>0</v>
      </c>
      <c r="S114" s="73">
        <v>1</v>
      </c>
      <c r="T114" s="72">
        <v>1</v>
      </c>
      <c r="U114" s="72">
        <v>1</v>
      </c>
      <c r="V114" s="72">
        <v>1</v>
      </c>
      <c r="W114" s="72">
        <v>1</v>
      </c>
      <c r="X114" s="79">
        <v>1</v>
      </c>
      <c r="Y114" s="78">
        <v>1</v>
      </c>
      <c r="Z114" s="78">
        <v>1</v>
      </c>
      <c r="AA114" s="78">
        <v>1</v>
      </c>
      <c r="AB114" s="78">
        <v>1</v>
      </c>
      <c r="AC114" s="85">
        <v>1</v>
      </c>
      <c r="AD114" s="84">
        <v>1</v>
      </c>
      <c r="AE114" s="84">
        <v>1</v>
      </c>
      <c r="AF114" s="84">
        <v>1</v>
      </c>
      <c r="AG114" s="84">
        <v>1</v>
      </c>
      <c r="AH114" s="91">
        <v>1</v>
      </c>
      <c r="AI114" s="90">
        <v>1</v>
      </c>
      <c r="AJ114" s="90">
        <v>1</v>
      </c>
      <c r="AK114" s="90">
        <v>0</v>
      </c>
      <c r="AL114" s="90">
        <v>1</v>
      </c>
      <c r="AM114" s="97">
        <v>0</v>
      </c>
      <c r="AN114" s="96">
        <v>0</v>
      </c>
      <c r="AO114" s="96">
        <v>0</v>
      </c>
      <c r="AP114" s="96">
        <v>0</v>
      </c>
      <c r="AQ114" s="96">
        <v>0</v>
      </c>
      <c r="AR114" s="105">
        <v>0</v>
      </c>
      <c r="AS114" s="104">
        <v>0</v>
      </c>
      <c r="AT114" s="104">
        <v>0</v>
      </c>
      <c r="AU114" s="109">
        <v>1</v>
      </c>
      <c r="AV114" s="104">
        <v>1</v>
      </c>
      <c r="AW114" s="114">
        <v>0</v>
      </c>
      <c r="AX114" s="113">
        <v>0</v>
      </c>
      <c r="AY114" s="113">
        <v>0</v>
      </c>
      <c r="AZ114" s="113">
        <v>0</v>
      </c>
      <c r="BA114" s="113">
        <v>0</v>
      </c>
      <c r="BB114" s="121">
        <v>0</v>
      </c>
      <c r="BC114" s="120">
        <v>0</v>
      </c>
      <c r="BD114" s="120">
        <v>0</v>
      </c>
      <c r="BE114" s="120">
        <v>1</v>
      </c>
      <c r="BF114" s="120">
        <v>1</v>
      </c>
      <c r="BG114" s="5">
        <v>0</v>
      </c>
      <c r="BH114" s="5">
        <v>0</v>
      </c>
      <c r="BI114" s="5">
        <v>0</v>
      </c>
      <c r="BJ114" s="5">
        <v>0</v>
      </c>
      <c r="BK114" s="5">
        <v>0</v>
      </c>
      <c r="BL114" s="5">
        <v>0</v>
      </c>
      <c r="BM114" s="5">
        <v>0</v>
      </c>
      <c r="BN114" s="5">
        <v>0</v>
      </c>
      <c r="BO114" s="10">
        <v>0</v>
      </c>
      <c r="BP114" s="10">
        <v>0</v>
      </c>
      <c r="BQ114" s="5">
        <v>0</v>
      </c>
      <c r="BR114" s="5">
        <v>0</v>
      </c>
      <c r="BS114" s="5">
        <v>0</v>
      </c>
      <c r="BT114" s="5">
        <v>0</v>
      </c>
      <c r="BU114" s="5">
        <v>0</v>
      </c>
      <c r="BV114" s="128">
        <v>0</v>
      </c>
      <c r="BW114" s="127">
        <v>0</v>
      </c>
      <c r="BX114" s="127">
        <v>0</v>
      </c>
      <c r="BY114" s="132">
        <v>0</v>
      </c>
      <c r="BZ114" s="127">
        <v>1</v>
      </c>
      <c r="CA114" s="5">
        <v>0</v>
      </c>
      <c r="CB114" s="5">
        <v>0</v>
      </c>
      <c r="CC114" s="5">
        <v>0</v>
      </c>
      <c r="CD114" s="5">
        <v>0</v>
      </c>
      <c r="CE114" s="5">
        <v>0</v>
      </c>
    </row>
    <row r="115" spans="1:83" x14ac:dyDescent="0.25">
      <c r="A115" s="1">
        <v>74</v>
      </c>
      <c r="B115" s="2" t="s">
        <v>185</v>
      </c>
      <c r="C115" s="2" t="s">
        <v>186</v>
      </c>
      <c r="D115" s="50">
        <v>1</v>
      </c>
      <c r="E115" s="50">
        <v>0</v>
      </c>
      <c r="F115" s="50">
        <v>0</v>
      </c>
      <c r="G115" s="50">
        <v>0</v>
      </c>
      <c r="H115" s="52">
        <v>0</v>
      </c>
      <c r="I115" s="51">
        <v>1</v>
      </c>
      <c r="J115" s="50">
        <v>1</v>
      </c>
      <c r="K115" s="50">
        <v>1</v>
      </c>
      <c r="L115" s="50">
        <v>1</v>
      </c>
      <c r="M115" s="50">
        <v>1</v>
      </c>
      <c r="N115" s="67">
        <v>0</v>
      </c>
      <c r="O115" s="66">
        <v>0</v>
      </c>
      <c r="P115" s="66">
        <v>0</v>
      </c>
      <c r="Q115" s="66">
        <v>0</v>
      </c>
      <c r="R115" s="66">
        <v>0</v>
      </c>
      <c r="S115" s="73">
        <v>0</v>
      </c>
      <c r="T115" s="72">
        <v>0</v>
      </c>
      <c r="U115" s="72">
        <v>0</v>
      </c>
      <c r="V115" s="72">
        <v>0</v>
      </c>
      <c r="W115" s="72">
        <v>0</v>
      </c>
      <c r="X115" s="79">
        <v>0</v>
      </c>
      <c r="Y115" s="78">
        <v>0</v>
      </c>
      <c r="Z115" s="78">
        <v>0</v>
      </c>
      <c r="AA115" s="78">
        <v>0</v>
      </c>
      <c r="AB115" s="78">
        <v>0</v>
      </c>
      <c r="AC115" s="85">
        <v>0</v>
      </c>
      <c r="AD115" s="84">
        <v>1</v>
      </c>
      <c r="AE115" s="84">
        <v>1</v>
      </c>
      <c r="AF115" s="84">
        <v>0</v>
      </c>
      <c r="AG115" s="84">
        <v>1</v>
      </c>
      <c r="AH115" s="91">
        <v>0</v>
      </c>
      <c r="AI115" s="90">
        <v>0</v>
      </c>
      <c r="AJ115" s="90">
        <v>0</v>
      </c>
      <c r="AK115" s="90">
        <v>0</v>
      </c>
      <c r="AL115" s="90">
        <v>0</v>
      </c>
      <c r="AM115" s="97">
        <v>0</v>
      </c>
      <c r="AN115" s="96">
        <v>0</v>
      </c>
      <c r="AO115" s="96">
        <v>0</v>
      </c>
      <c r="AP115" s="96">
        <v>0</v>
      </c>
      <c r="AQ115" s="96">
        <v>0</v>
      </c>
      <c r="AR115" s="105">
        <v>0</v>
      </c>
      <c r="AS115" s="104">
        <v>0</v>
      </c>
      <c r="AT115" s="104">
        <v>0</v>
      </c>
      <c r="AU115" s="109">
        <v>0</v>
      </c>
      <c r="AV115" s="104">
        <v>0</v>
      </c>
      <c r="AW115" s="114">
        <v>0</v>
      </c>
      <c r="AX115" s="113">
        <v>0</v>
      </c>
      <c r="AY115" s="113">
        <v>0</v>
      </c>
      <c r="AZ115" s="113">
        <v>0</v>
      </c>
      <c r="BA115" s="113">
        <v>0</v>
      </c>
      <c r="BB115" s="121">
        <v>0</v>
      </c>
      <c r="BC115" s="120">
        <v>0</v>
      </c>
      <c r="BD115" s="120">
        <v>0</v>
      </c>
      <c r="BE115" s="120">
        <v>0</v>
      </c>
      <c r="BF115" s="120">
        <v>0</v>
      </c>
      <c r="BG115" s="5">
        <v>0</v>
      </c>
      <c r="BH115" s="5">
        <v>0</v>
      </c>
      <c r="BI115" s="5">
        <v>0</v>
      </c>
      <c r="BJ115" s="5">
        <v>0</v>
      </c>
      <c r="BK115" s="5">
        <v>0</v>
      </c>
      <c r="BL115" s="5">
        <v>0</v>
      </c>
      <c r="BM115" s="5">
        <v>0</v>
      </c>
      <c r="BN115" s="5">
        <v>0</v>
      </c>
      <c r="BO115" s="10">
        <v>0</v>
      </c>
      <c r="BP115" s="10">
        <v>0</v>
      </c>
      <c r="BQ115" s="5">
        <v>0</v>
      </c>
      <c r="BR115" s="5">
        <v>0</v>
      </c>
      <c r="BS115" s="5">
        <v>0</v>
      </c>
      <c r="BT115" s="5">
        <v>0</v>
      </c>
      <c r="BU115" s="5">
        <v>0</v>
      </c>
      <c r="BV115" s="128">
        <v>0</v>
      </c>
      <c r="BW115" s="127">
        <v>0</v>
      </c>
      <c r="BX115" s="127">
        <v>0</v>
      </c>
      <c r="BY115" s="132">
        <v>0</v>
      </c>
      <c r="BZ115" s="127">
        <v>0</v>
      </c>
      <c r="CA115" s="5">
        <v>0</v>
      </c>
      <c r="CB115" s="5">
        <v>0</v>
      </c>
      <c r="CC115" s="5">
        <v>0</v>
      </c>
      <c r="CD115" s="5">
        <v>1</v>
      </c>
      <c r="CE115" s="5">
        <v>1</v>
      </c>
    </row>
    <row r="116" spans="1:83" x14ac:dyDescent="0.25">
      <c r="A116" s="1">
        <v>75</v>
      </c>
      <c r="B116" s="2" t="s">
        <v>187</v>
      </c>
      <c r="C116" s="2" t="s">
        <v>188</v>
      </c>
      <c r="D116" s="50">
        <v>1</v>
      </c>
      <c r="E116" s="50">
        <v>0</v>
      </c>
      <c r="F116" s="50">
        <v>0</v>
      </c>
      <c r="G116" s="50">
        <v>0</v>
      </c>
      <c r="H116" s="52">
        <v>0</v>
      </c>
      <c r="I116" s="51">
        <v>0</v>
      </c>
      <c r="J116" s="50">
        <v>0</v>
      </c>
      <c r="K116" s="50">
        <v>1</v>
      </c>
      <c r="L116" s="50">
        <v>1</v>
      </c>
      <c r="M116" s="50">
        <v>1</v>
      </c>
      <c r="N116" s="67">
        <v>0</v>
      </c>
      <c r="O116" s="66">
        <v>0</v>
      </c>
      <c r="P116" s="66">
        <v>0</v>
      </c>
      <c r="Q116" s="66">
        <v>0</v>
      </c>
      <c r="R116" s="66">
        <v>0</v>
      </c>
      <c r="S116" s="73">
        <v>0</v>
      </c>
      <c r="T116" s="72">
        <v>0</v>
      </c>
      <c r="U116" s="72">
        <v>0</v>
      </c>
      <c r="V116" s="72">
        <v>0</v>
      </c>
      <c r="W116" s="72">
        <v>0</v>
      </c>
      <c r="X116" s="79">
        <v>0</v>
      </c>
      <c r="Y116" s="78">
        <v>0</v>
      </c>
      <c r="Z116" s="78">
        <v>0</v>
      </c>
      <c r="AA116" s="78">
        <v>0</v>
      </c>
      <c r="AB116" s="78">
        <v>0</v>
      </c>
      <c r="AC116" s="85">
        <v>0</v>
      </c>
      <c r="AD116" s="84">
        <v>0</v>
      </c>
      <c r="AE116" s="84">
        <v>0</v>
      </c>
      <c r="AF116" s="84">
        <v>0</v>
      </c>
      <c r="AG116" s="84">
        <v>1</v>
      </c>
      <c r="AH116" s="91">
        <v>0</v>
      </c>
      <c r="AI116" s="90">
        <v>0</v>
      </c>
      <c r="AJ116" s="90">
        <v>0</v>
      </c>
      <c r="AK116" s="90">
        <v>0</v>
      </c>
      <c r="AL116" s="90">
        <v>0</v>
      </c>
      <c r="AM116" s="97">
        <v>0</v>
      </c>
      <c r="AN116" s="96">
        <v>0</v>
      </c>
      <c r="AO116" s="96">
        <v>0</v>
      </c>
      <c r="AP116" s="96">
        <v>0</v>
      </c>
      <c r="AQ116" s="96">
        <v>0</v>
      </c>
      <c r="AR116" s="105">
        <v>0</v>
      </c>
      <c r="AS116" s="104">
        <v>0</v>
      </c>
      <c r="AT116" s="104">
        <v>0</v>
      </c>
      <c r="AU116" s="109">
        <v>0</v>
      </c>
      <c r="AV116" s="104">
        <v>1</v>
      </c>
      <c r="AW116" s="114">
        <v>0</v>
      </c>
      <c r="AX116" s="113">
        <v>0</v>
      </c>
      <c r="AY116" s="113">
        <v>0</v>
      </c>
      <c r="AZ116" s="113">
        <v>0</v>
      </c>
      <c r="BA116" s="113">
        <v>0</v>
      </c>
      <c r="BB116" s="121">
        <v>0</v>
      </c>
      <c r="BC116" s="120">
        <v>0</v>
      </c>
      <c r="BD116" s="120">
        <v>0</v>
      </c>
      <c r="BE116" s="120">
        <v>0</v>
      </c>
      <c r="BF116" s="120">
        <v>0</v>
      </c>
      <c r="BG116" s="5">
        <v>0</v>
      </c>
      <c r="BH116" s="5">
        <v>0</v>
      </c>
      <c r="BI116" s="5">
        <v>0</v>
      </c>
      <c r="BJ116" s="5">
        <v>0</v>
      </c>
      <c r="BK116" s="5">
        <v>0</v>
      </c>
      <c r="BL116" s="5">
        <v>0</v>
      </c>
      <c r="BM116" s="5">
        <v>0</v>
      </c>
      <c r="BN116" s="5">
        <v>0</v>
      </c>
      <c r="BO116" s="10">
        <v>0</v>
      </c>
      <c r="BP116" s="10">
        <v>0</v>
      </c>
      <c r="BQ116" s="5">
        <v>1</v>
      </c>
      <c r="BR116" s="5">
        <v>1</v>
      </c>
      <c r="BS116" s="5">
        <v>0</v>
      </c>
      <c r="BT116" s="5">
        <v>0</v>
      </c>
      <c r="BU116" s="5">
        <v>0</v>
      </c>
      <c r="BV116" s="128">
        <v>0</v>
      </c>
      <c r="BW116" s="127">
        <v>0</v>
      </c>
      <c r="BX116" s="127">
        <v>0</v>
      </c>
      <c r="BY116" s="132">
        <v>0</v>
      </c>
      <c r="BZ116" s="127">
        <v>0</v>
      </c>
      <c r="CA116" s="5">
        <v>0</v>
      </c>
      <c r="CB116" s="5">
        <v>0</v>
      </c>
      <c r="CC116" s="5">
        <v>0</v>
      </c>
      <c r="CD116" s="5">
        <v>1</v>
      </c>
      <c r="CE116" s="5">
        <v>1</v>
      </c>
    </row>
    <row r="117" spans="1:83" x14ac:dyDescent="0.25">
      <c r="A117" s="1">
        <v>76</v>
      </c>
      <c r="B117" s="2" t="s">
        <v>189</v>
      </c>
      <c r="C117" s="2" t="s">
        <v>190</v>
      </c>
      <c r="D117" s="50">
        <v>0</v>
      </c>
      <c r="E117" s="50">
        <v>0</v>
      </c>
      <c r="F117" s="50">
        <v>0</v>
      </c>
      <c r="G117" s="50">
        <v>0</v>
      </c>
      <c r="H117" s="52">
        <v>0</v>
      </c>
      <c r="I117" s="51">
        <v>0</v>
      </c>
      <c r="J117" s="50">
        <v>1</v>
      </c>
      <c r="K117" s="50">
        <v>1</v>
      </c>
      <c r="L117" s="50">
        <v>1</v>
      </c>
      <c r="M117" s="50">
        <v>1</v>
      </c>
      <c r="N117" s="67">
        <v>0</v>
      </c>
      <c r="O117" s="66">
        <v>0</v>
      </c>
      <c r="P117" s="66">
        <v>1</v>
      </c>
      <c r="Q117" s="66">
        <v>1</v>
      </c>
      <c r="R117" s="66">
        <v>1</v>
      </c>
      <c r="S117" s="73">
        <v>0</v>
      </c>
      <c r="T117" s="72">
        <v>0</v>
      </c>
      <c r="U117" s="72">
        <v>0</v>
      </c>
      <c r="V117" s="72">
        <v>0</v>
      </c>
      <c r="W117" s="72">
        <v>0</v>
      </c>
      <c r="X117" s="79">
        <v>0</v>
      </c>
      <c r="Y117" s="78">
        <v>0</v>
      </c>
      <c r="Z117" s="78">
        <v>0</v>
      </c>
      <c r="AA117" s="78">
        <v>0</v>
      </c>
      <c r="AB117" s="78">
        <v>0</v>
      </c>
      <c r="AC117" s="85">
        <v>0</v>
      </c>
      <c r="AD117" s="84">
        <v>1</v>
      </c>
      <c r="AE117" s="84">
        <v>1</v>
      </c>
      <c r="AF117" s="84">
        <v>0</v>
      </c>
      <c r="AG117" s="84">
        <v>1</v>
      </c>
      <c r="AH117" s="91">
        <v>0</v>
      </c>
      <c r="AI117" s="90">
        <v>0</v>
      </c>
      <c r="AJ117" s="90">
        <v>0</v>
      </c>
      <c r="AK117" s="90">
        <v>0</v>
      </c>
      <c r="AL117" s="90">
        <v>0</v>
      </c>
      <c r="AM117" s="97">
        <v>0</v>
      </c>
      <c r="AN117" s="96">
        <v>0</v>
      </c>
      <c r="AO117" s="96">
        <v>0</v>
      </c>
      <c r="AP117" s="96">
        <v>0</v>
      </c>
      <c r="AQ117" s="96">
        <v>0</v>
      </c>
      <c r="AR117" s="105">
        <v>0</v>
      </c>
      <c r="AS117" s="104">
        <v>0</v>
      </c>
      <c r="AT117" s="104">
        <v>0</v>
      </c>
      <c r="AU117" s="109">
        <v>0</v>
      </c>
      <c r="AV117" s="104">
        <v>0</v>
      </c>
      <c r="AW117" s="114">
        <v>0</v>
      </c>
      <c r="AX117" s="113">
        <v>0</v>
      </c>
      <c r="AY117" s="113">
        <v>0</v>
      </c>
      <c r="AZ117" s="113">
        <v>0</v>
      </c>
      <c r="BA117" s="113">
        <v>0</v>
      </c>
      <c r="BB117" s="121">
        <v>0</v>
      </c>
      <c r="BC117" s="120">
        <v>0</v>
      </c>
      <c r="BD117" s="120">
        <v>0</v>
      </c>
      <c r="BE117" s="120">
        <v>0</v>
      </c>
      <c r="BF117" s="120">
        <v>0</v>
      </c>
      <c r="BG117" s="5">
        <v>0</v>
      </c>
      <c r="BH117" s="5">
        <v>0</v>
      </c>
      <c r="BI117" s="5">
        <v>0</v>
      </c>
      <c r="BJ117" s="5">
        <v>0</v>
      </c>
      <c r="BK117" s="5">
        <v>0</v>
      </c>
      <c r="BL117" s="5">
        <v>0</v>
      </c>
      <c r="BM117" s="5">
        <v>0</v>
      </c>
      <c r="BN117" s="5">
        <v>0</v>
      </c>
      <c r="BO117" s="10">
        <v>0</v>
      </c>
      <c r="BP117" s="10">
        <v>0</v>
      </c>
      <c r="BQ117" s="5">
        <v>0</v>
      </c>
      <c r="BR117" s="5">
        <v>0</v>
      </c>
      <c r="BS117" s="5">
        <v>1</v>
      </c>
      <c r="BT117" s="5">
        <v>0</v>
      </c>
      <c r="BU117" s="5">
        <v>0</v>
      </c>
      <c r="BV117" s="128">
        <v>0</v>
      </c>
      <c r="BW117" s="127">
        <v>0</v>
      </c>
      <c r="BX117" s="127">
        <v>0</v>
      </c>
      <c r="BY117" s="132">
        <v>0</v>
      </c>
      <c r="BZ117" s="127">
        <v>0</v>
      </c>
      <c r="CA117" s="5">
        <v>0</v>
      </c>
      <c r="CB117" s="5">
        <v>0</v>
      </c>
      <c r="CC117" s="5">
        <v>0</v>
      </c>
      <c r="CD117" s="5">
        <v>0</v>
      </c>
      <c r="CE117" s="5">
        <v>0</v>
      </c>
    </row>
    <row r="118" spans="1:83" x14ac:dyDescent="0.25">
      <c r="A118" s="1">
        <v>77</v>
      </c>
      <c r="B118" s="2" t="s">
        <v>191</v>
      </c>
      <c r="C118" s="2" t="s">
        <v>192</v>
      </c>
      <c r="D118" s="50">
        <v>0</v>
      </c>
      <c r="E118" s="50">
        <v>0</v>
      </c>
      <c r="F118" s="50">
        <v>0</v>
      </c>
      <c r="G118" s="50">
        <v>0</v>
      </c>
      <c r="H118" s="52">
        <v>0</v>
      </c>
      <c r="I118" s="51">
        <v>0</v>
      </c>
      <c r="J118" s="50">
        <v>0</v>
      </c>
      <c r="K118" s="50">
        <v>0</v>
      </c>
      <c r="L118" s="50">
        <v>0</v>
      </c>
      <c r="M118" s="50">
        <v>1</v>
      </c>
      <c r="N118" s="67">
        <v>0</v>
      </c>
      <c r="O118" s="66">
        <v>0</v>
      </c>
      <c r="P118" s="66">
        <v>0</v>
      </c>
      <c r="Q118" s="66">
        <v>0</v>
      </c>
      <c r="R118" s="66">
        <v>0</v>
      </c>
      <c r="S118" s="73">
        <v>0</v>
      </c>
      <c r="T118" s="72">
        <v>0</v>
      </c>
      <c r="U118" s="72">
        <v>0</v>
      </c>
      <c r="V118" s="72">
        <v>0</v>
      </c>
      <c r="W118" s="72">
        <v>0</v>
      </c>
      <c r="X118" s="79">
        <v>0</v>
      </c>
      <c r="Y118" s="78">
        <v>0</v>
      </c>
      <c r="Z118" s="78">
        <v>0</v>
      </c>
      <c r="AA118" s="78">
        <v>0</v>
      </c>
      <c r="AB118" s="78">
        <v>0</v>
      </c>
      <c r="AC118" s="85">
        <v>0</v>
      </c>
      <c r="AD118" s="84">
        <v>0</v>
      </c>
      <c r="AE118" s="84">
        <v>0</v>
      </c>
      <c r="AF118" s="84">
        <v>0</v>
      </c>
      <c r="AG118" s="84">
        <v>0</v>
      </c>
      <c r="AH118" s="91">
        <v>0</v>
      </c>
      <c r="AI118" s="90">
        <v>0</v>
      </c>
      <c r="AJ118" s="90">
        <v>0</v>
      </c>
      <c r="AK118" s="90">
        <v>0</v>
      </c>
      <c r="AL118" s="90">
        <v>0</v>
      </c>
      <c r="AM118" s="97">
        <v>0</v>
      </c>
      <c r="AN118" s="96">
        <v>0</v>
      </c>
      <c r="AO118" s="96">
        <v>0</v>
      </c>
      <c r="AP118" s="96">
        <v>0</v>
      </c>
      <c r="AQ118" s="96">
        <v>0</v>
      </c>
      <c r="AR118" s="105">
        <v>0</v>
      </c>
      <c r="AS118" s="104">
        <v>0</v>
      </c>
      <c r="AT118" s="104">
        <v>0</v>
      </c>
      <c r="AU118" s="109">
        <v>0</v>
      </c>
      <c r="AV118" s="104">
        <v>0</v>
      </c>
      <c r="AW118" s="114">
        <v>0</v>
      </c>
      <c r="AX118" s="113">
        <v>0</v>
      </c>
      <c r="AY118" s="113">
        <v>0</v>
      </c>
      <c r="AZ118" s="113">
        <v>0</v>
      </c>
      <c r="BA118" s="113">
        <v>0</v>
      </c>
      <c r="BB118" s="121">
        <v>0</v>
      </c>
      <c r="BC118" s="120">
        <v>0</v>
      </c>
      <c r="BD118" s="120">
        <v>0</v>
      </c>
      <c r="BE118" s="120">
        <v>0</v>
      </c>
      <c r="BF118" s="120">
        <v>0</v>
      </c>
      <c r="BG118" s="5">
        <v>0</v>
      </c>
      <c r="BH118" s="5">
        <v>0</v>
      </c>
      <c r="BI118" s="5">
        <v>0</v>
      </c>
      <c r="BJ118" s="5">
        <v>0</v>
      </c>
      <c r="BK118" s="5">
        <v>0</v>
      </c>
      <c r="BL118" s="5">
        <v>0</v>
      </c>
      <c r="BM118" s="5">
        <v>0</v>
      </c>
      <c r="BN118" s="5">
        <v>0</v>
      </c>
      <c r="BO118" s="10">
        <v>0</v>
      </c>
      <c r="BP118" s="10">
        <v>0</v>
      </c>
      <c r="BQ118" s="5">
        <v>0</v>
      </c>
      <c r="BR118" s="5">
        <v>0</v>
      </c>
      <c r="BS118" s="5">
        <v>0</v>
      </c>
      <c r="BT118" s="5">
        <v>0</v>
      </c>
      <c r="BU118" s="5">
        <v>0</v>
      </c>
      <c r="BV118" s="128">
        <v>0</v>
      </c>
      <c r="BW118" s="127">
        <v>0</v>
      </c>
      <c r="BX118" s="127">
        <v>0</v>
      </c>
      <c r="BY118" s="132">
        <v>0</v>
      </c>
      <c r="BZ118" s="127">
        <v>0</v>
      </c>
      <c r="CA118" s="5">
        <v>0</v>
      </c>
      <c r="CB118" s="5">
        <v>0</v>
      </c>
      <c r="CC118" s="5">
        <v>0</v>
      </c>
      <c r="CD118" s="5">
        <v>0</v>
      </c>
      <c r="CE118" s="5">
        <v>0</v>
      </c>
    </row>
    <row r="119" spans="1:83" x14ac:dyDescent="0.25">
      <c r="A119" s="1">
        <v>78</v>
      </c>
      <c r="B119" s="2" t="s">
        <v>193</v>
      </c>
      <c r="C119" s="2" t="s">
        <v>194</v>
      </c>
      <c r="D119" s="50">
        <v>0</v>
      </c>
      <c r="E119" s="50">
        <v>0</v>
      </c>
      <c r="F119" s="50">
        <v>0</v>
      </c>
      <c r="G119" s="50">
        <v>0</v>
      </c>
      <c r="H119" s="52">
        <v>0</v>
      </c>
      <c r="I119" s="51">
        <v>0</v>
      </c>
      <c r="J119" s="50">
        <v>0</v>
      </c>
      <c r="K119" s="50">
        <v>0</v>
      </c>
      <c r="L119" s="50">
        <v>0</v>
      </c>
      <c r="M119" s="50">
        <v>0</v>
      </c>
      <c r="N119" s="67">
        <v>0</v>
      </c>
      <c r="O119" s="66">
        <v>0</v>
      </c>
      <c r="P119" s="66">
        <v>0</v>
      </c>
      <c r="Q119" s="66">
        <v>0</v>
      </c>
      <c r="R119" s="66">
        <v>0</v>
      </c>
      <c r="S119" s="73">
        <v>0</v>
      </c>
      <c r="T119" s="72">
        <v>0</v>
      </c>
      <c r="U119" s="72">
        <v>0</v>
      </c>
      <c r="V119" s="72">
        <v>0</v>
      </c>
      <c r="W119" s="72">
        <v>0</v>
      </c>
      <c r="X119" s="79">
        <v>0</v>
      </c>
      <c r="Y119" s="78">
        <v>0</v>
      </c>
      <c r="Z119" s="78">
        <v>0</v>
      </c>
      <c r="AA119" s="78">
        <v>0</v>
      </c>
      <c r="AB119" s="78">
        <v>0</v>
      </c>
      <c r="AC119" s="85">
        <v>0</v>
      </c>
      <c r="AD119" s="84">
        <v>1</v>
      </c>
      <c r="AE119" s="84">
        <v>1</v>
      </c>
      <c r="AF119" s="84">
        <v>0</v>
      </c>
      <c r="AG119" s="84">
        <v>0</v>
      </c>
      <c r="AH119" s="91">
        <v>0</v>
      </c>
      <c r="AI119" s="90">
        <v>0</v>
      </c>
      <c r="AJ119" s="90">
        <v>0</v>
      </c>
      <c r="AK119" s="90">
        <v>0</v>
      </c>
      <c r="AL119" s="90">
        <v>0</v>
      </c>
      <c r="AM119" s="97">
        <v>0</v>
      </c>
      <c r="AN119" s="96">
        <v>0</v>
      </c>
      <c r="AO119" s="96">
        <v>0</v>
      </c>
      <c r="AP119" s="96">
        <v>0</v>
      </c>
      <c r="AQ119" s="96">
        <v>0</v>
      </c>
      <c r="AR119" s="105">
        <v>0</v>
      </c>
      <c r="AS119" s="104">
        <v>0</v>
      </c>
      <c r="AT119" s="104">
        <v>0</v>
      </c>
      <c r="AU119" s="109">
        <v>0</v>
      </c>
      <c r="AV119" s="104">
        <v>0</v>
      </c>
      <c r="AW119" s="114">
        <v>0</v>
      </c>
      <c r="AX119" s="113">
        <v>0</v>
      </c>
      <c r="AY119" s="113">
        <v>0</v>
      </c>
      <c r="AZ119" s="113">
        <v>0</v>
      </c>
      <c r="BA119" s="113">
        <v>0</v>
      </c>
      <c r="BB119" s="121">
        <v>0</v>
      </c>
      <c r="BC119" s="120">
        <v>0</v>
      </c>
      <c r="BD119" s="120">
        <v>0</v>
      </c>
      <c r="BE119" s="120">
        <v>0</v>
      </c>
      <c r="BF119" s="120">
        <v>0</v>
      </c>
      <c r="BG119" s="5">
        <v>0</v>
      </c>
      <c r="BH119" s="5">
        <v>0</v>
      </c>
      <c r="BI119" s="5">
        <v>0</v>
      </c>
      <c r="BJ119" s="5">
        <v>0</v>
      </c>
      <c r="BK119" s="5">
        <v>0</v>
      </c>
      <c r="BL119" s="5">
        <v>0</v>
      </c>
      <c r="BM119" s="5">
        <v>1</v>
      </c>
      <c r="BN119" s="5">
        <v>1</v>
      </c>
      <c r="BO119" s="10">
        <v>0</v>
      </c>
      <c r="BP119" s="10">
        <v>0</v>
      </c>
      <c r="BQ119" s="5">
        <v>0</v>
      </c>
      <c r="BR119" s="5">
        <v>0</v>
      </c>
      <c r="BS119" s="5">
        <v>0</v>
      </c>
      <c r="BT119" s="5">
        <v>0</v>
      </c>
      <c r="BU119" s="5">
        <v>0</v>
      </c>
      <c r="BV119" s="128">
        <v>0</v>
      </c>
      <c r="BW119" s="127">
        <v>0</v>
      </c>
      <c r="BX119" s="127">
        <v>0</v>
      </c>
      <c r="BY119" s="132">
        <v>0</v>
      </c>
      <c r="BZ119" s="127">
        <v>0</v>
      </c>
      <c r="CA119" s="5">
        <v>0</v>
      </c>
      <c r="CB119" s="5">
        <v>0</v>
      </c>
      <c r="CC119" s="5">
        <v>0</v>
      </c>
      <c r="CD119" s="5">
        <v>0</v>
      </c>
      <c r="CE119" s="5">
        <v>0</v>
      </c>
    </row>
    <row r="120" spans="1:83" x14ac:dyDescent="0.25">
      <c r="A120" s="1">
        <v>79</v>
      </c>
      <c r="B120" s="2" t="s">
        <v>195</v>
      </c>
      <c r="C120" s="2" t="s">
        <v>196</v>
      </c>
      <c r="D120" s="50">
        <v>0</v>
      </c>
      <c r="E120" s="50">
        <v>0</v>
      </c>
      <c r="F120" s="50">
        <v>0</v>
      </c>
      <c r="G120" s="50">
        <v>0</v>
      </c>
      <c r="H120" s="52">
        <v>0</v>
      </c>
      <c r="I120" s="51">
        <v>0</v>
      </c>
      <c r="J120" s="50">
        <v>0</v>
      </c>
      <c r="K120" s="50">
        <v>0</v>
      </c>
      <c r="L120" s="50">
        <v>1</v>
      </c>
      <c r="M120" s="50">
        <v>0</v>
      </c>
      <c r="N120" s="67">
        <v>0</v>
      </c>
      <c r="O120" s="66">
        <v>0</v>
      </c>
      <c r="P120" s="66">
        <v>0</v>
      </c>
      <c r="Q120" s="66">
        <v>0</v>
      </c>
      <c r="R120" s="66">
        <v>0</v>
      </c>
      <c r="S120" s="73">
        <v>0</v>
      </c>
      <c r="T120" s="72">
        <v>0</v>
      </c>
      <c r="U120" s="72">
        <v>0</v>
      </c>
      <c r="V120" s="72">
        <v>0</v>
      </c>
      <c r="W120" s="72">
        <v>0</v>
      </c>
      <c r="X120" s="79">
        <v>0</v>
      </c>
      <c r="Y120" s="78">
        <v>0</v>
      </c>
      <c r="Z120" s="78">
        <v>0</v>
      </c>
      <c r="AA120" s="78">
        <v>0</v>
      </c>
      <c r="AB120" s="78">
        <v>0</v>
      </c>
      <c r="AC120" s="85">
        <v>0</v>
      </c>
      <c r="AD120" s="84">
        <v>0</v>
      </c>
      <c r="AE120" s="84">
        <v>1</v>
      </c>
      <c r="AF120" s="84">
        <v>0</v>
      </c>
      <c r="AG120" s="84">
        <v>0</v>
      </c>
      <c r="AH120" s="91">
        <v>0</v>
      </c>
      <c r="AI120" s="90">
        <v>0</v>
      </c>
      <c r="AJ120" s="90">
        <v>0</v>
      </c>
      <c r="AK120" s="90">
        <v>0</v>
      </c>
      <c r="AL120" s="90">
        <v>0</v>
      </c>
      <c r="AM120" s="97">
        <v>0</v>
      </c>
      <c r="AN120" s="96">
        <v>0</v>
      </c>
      <c r="AO120" s="96">
        <v>0</v>
      </c>
      <c r="AP120" s="96">
        <v>0</v>
      </c>
      <c r="AQ120" s="96">
        <v>0</v>
      </c>
      <c r="AR120" s="105">
        <v>0</v>
      </c>
      <c r="AS120" s="104">
        <v>0</v>
      </c>
      <c r="AT120" s="104">
        <v>0</v>
      </c>
      <c r="AU120" s="109">
        <v>0</v>
      </c>
      <c r="AV120" s="104">
        <v>0</v>
      </c>
      <c r="AW120" s="114">
        <v>0</v>
      </c>
      <c r="AX120" s="113">
        <v>0</v>
      </c>
      <c r="AY120" s="113">
        <v>0</v>
      </c>
      <c r="AZ120" s="113">
        <v>0</v>
      </c>
      <c r="BA120" s="113">
        <v>0</v>
      </c>
      <c r="BB120" s="121">
        <v>0</v>
      </c>
      <c r="BC120" s="120">
        <v>0</v>
      </c>
      <c r="BD120" s="120">
        <v>0</v>
      </c>
      <c r="BE120" s="120">
        <v>0</v>
      </c>
      <c r="BF120" s="120">
        <v>0</v>
      </c>
      <c r="BG120" s="5">
        <v>0</v>
      </c>
      <c r="BH120" s="5">
        <v>0</v>
      </c>
      <c r="BI120" s="5">
        <v>0</v>
      </c>
      <c r="BJ120" s="5">
        <v>0</v>
      </c>
      <c r="BK120" s="5">
        <v>0</v>
      </c>
      <c r="BL120" s="5">
        <v>0</v>
      </c>
      <c r="BM120" s="5">
        <v>0</v>
      </c>
      <c r="BN120" s="5">
        <v>0</v>
      </c>
      <c r="BO120" s="10">
        <v>0</v>
      </c>
      <c r="BP120" s="10">
        <v>0</v>
      </c>
      <c r="BQ120" s="5">
        <v>0</v>
      </c>
      <c r="BR120" s="5">
        <v>0</v>
      </c>
      <c r="BS120" s="5">
        <v>0</v>
      </c>
      <c r="BT120" s="5">
        <v>0</v>
      </c>
      <c r="BU120" s="5">
        <v>0</v>
      </c>
      <c r="BV120" s="128">
        <v>0</v>
      </c>
      <c r="BW120" s="127">
        <v>0</v>
      </c>
      <c r="BX120" s="127">
        <v>0</v>
      </c>
      <c r="BY120" s="132">
        <v>0</v>
      </c>
      <c r="BZ120" s="127">
        <v>0</v>
      </c>
      <c r="CA120" s="5">
        <v>0</v>
      </c>
      <c r="CB120" s="5">
        <v>0</v>
      </c>
      <c r="CC120" s="5">
        <v>0</v>
      </c>
      <c r="CD120" s="5">
        <v>0</v>
      </c>
      <c r="CE120" s="5">
        <v>0</v>
      </c>
    </row>
    <row r="121" spans="1:83" x14ac:dyDescent="0.25">
      <c r="A121" s="1">
        <v>80</v>
      </c>
      <c r="B121" s="2" t="s">
        <v>197</v>
      </c>
      <c r="C121" s="2" t="s">
        <v>198</v>
      </c>
      <c r="D121" s="50">
        <v>0</v>
      </c>
      <c r="E121" s="50">
        <v>0</v>
      </c>
      <c r="F121" s="50">
        <v>0</v>
      </c>
      <c r="G121" s="50">
        <v>0</v>
      </c>
      <c r="H121" s="52">
        <v>0</v>
      </c>
      <c r="I121" s="51">
        <v>0</v>
      </c>
      <c r="J121" s="50">
        <v>0</v>
      </c>
      <c r="K121" s="50">
        <v>0</v>
      </c>
      <c r="L121" s="50">
        <v>0</v>
      </c>
      <c r="M121" s="50">
        <v>0</v>
      </c>
      <c r="N121" s="67">
        <v>0</v>
      </c>
      <c r="O121" s="66">
        <v>0</v>
      </c>
      <c r="P121" s="66">
        <v>0</v>
      </c>
      <c r="Q121" s="66">
        <v>0</v>
      </c>
      <c r="R121" s="66">
        <v>0</v>
      </c>
      <c r="S121" s="73">
        <v>0</v>
      </c>
      <c r="T121" s="72">
        <v>0</v>
      </c>
      <c r="U121" s="72">
        <v>0</v>
      </c>
      <c r="V121" s="72">
        <v>0</v>
      </c>
      <c r="W121" s="72">
        <v>0</v>
      </c>
      <c r="X121" s="79">
        <v>0</v>
      </c>
      <c r="Y121" s="78">
        <v>0</v>
      </c>
      <c r="Z121" s="78">
        <v>0</v>
      </c>
      <c r="AA121" s="78">
        <v>0</v>
      </c>
      <c r="AB121" s="78">
        <v>0</v>
      </c>
      <c r="AC121" s="85">
        <v>0</v>
      </c>
      <c r="AD121" s="84">
        <v>0</v>
      </c>
      <c r="AE121" s="84">
        <v>0</v>
      </c>
      <c r="AF121" s="84">
        <v>0</v>
      </c>
      <c r="AG121" s="84">
        <v>0</v>
      </c>
      <c r="AH121" s="91">
        <v>0</v>
      </c>
      <c r="AI121" s="90">
        <v>0</v>
      </c>
      <c r="AJ121" s="90">
        <v>0</v>
      </c>
      <c r="AK121" s="90">
        <v>0</v>
      </c>
      <c r="AL121" s="90">
        <v>0</v>
      </c>
      <c r="AM121" s="97">
        <v>0</v>
      </c>
      <c r="AN121" s="96">
        <v>0</v>
      </c>
      <c r="AO121" s="96">
        <v>0</v>
      </c>
      <c r="AP121" s="96">
        <v>0</v>
      </c>
      <c r="AQ121" s="96">
        <v>0</v>
      </c>
      <c r="AR121" s="105">
        <v>0</v>
      </c>
      <c r="AS121" s="104">
        <v>0</v>
      </c>
      <c r="AT121" s="104">
        <v>0</v>
      </c>
      <c r="AU121" s="109">
        <v>0</v>
      </c>
      <c r="AV121" s="104">
        <v>0</v>
      </c>
      <c r="AW121" s="114">
        <v>0</v>
      </c>
      <c r="AX121" s="113">
        <v>0</v>
      </c>
      <c r="AY121" s="113">
        <v>0</v>
      </c>
      <c r="AZ121" s="113">
        <v>0</v>
      </c>
      <c r="BA121" s="113">
        <v>0</v>
      </c>
      <c r="BB121" s="121">
        <v>0</v>
      </c>
      <c r="BC121" s="120">
        <v>0</v>
      </c>
      <c r="BD121" s="120">
        <v>0</v>
      </c>
      <c r="BE121" s="120">
        <v>0</v>
      </c>
      <c r="BF121" s="120">
        <v>0</v>
      </c>
      <c r="BG121" s="5">
        <v>0</v>
      </c>
      <c r="BH121" s="5">
        <v>0</v>
      </c>
      <c r="BI121" s="5">
        <v>0</v>
      </c>
      <c r="BJ121" s="5">
        <v>0</v>
      </c>
      <c r="BK121" s="5">
        <v>0</v>
      </c>
      <c r="BL121" s="5">
        <v>0</v>
      </c>
      <c r="BM121" s="5">
        <v>0</v>
      </c>
      <c r="BN121" s="5">
        <v>0</v>
      </c>
      <c r="BO121" s="10">
        <v>0</v>
      </c>
      <c r="BP121" s="10">
        <v>0</v>
      </c>
      <c r="BQ121" s="5">
        <v>0</v>
      </c>
      <c r="BR121" s="5">
        <v>0</v>
      </c>
      <c r="BS121" s="5">
        <v>0</v>
      </c>
      <c r="BT121" s="5">
        <v>0</v>
      </c>
      <c r="BU121" s="5">
        <v>0</v>
      </c>
      <c r="BV121" s="128">
        <v>0</v>
      </c>
      <c r="BW121" s="127">
        <v>0</v>
      </c>
      <c r="BX121" s="127">
        <v>0</v>
      </c>
      <c r="BY121" s="132">
        <v>0</v>
      </c>
      <c r="BZ121" s="127">
        <v>0</v>
      </c>
      <c r="CA121" s="5">
        <v>0</v>
      </c>
      <c r="CB121" s="5">
        <v>0</v>
      </c>
      <c r="CC121" s="5">
        <v>0</v>
      </c>
      <c r="CD121" s="5">
        <v>0</v>
      </c>
      <c r="CE121" s="5">
        <v>0</v>
      </c>
    </row>
    <row r="122" spans="1:83" x14ac:dyDescent="0.25">
      <c r="A122" s="1">
        <v>81</v>
      </c>
      <c r="B122" s="2" t="s">
        <v>199</v>
      </c>
      <c r="C122" s="2" t="s">
        <v>200</v>
      </c>
      <c r="D122" s="50">
        <v>0</v>
      </c>
      <c r="E122" s="50">
        <v>0</v>
      </c>
      <c r="F122" s="50">
        <v>0</v>
      </c>
      <c r="G122" s="50">
        <v>0</v>
      </c>
      <c r="H122" s="52">
        <v>0</v>
      </c>
      <c r="I122" s="51">
        <v>0</v>
      </c>
      <c r="J122" s="50">
        <v>0</v>
      </c>
      <c r="K122" s="50">
        <v>0</v>
      </c>
      <c r="L122" s="50">
        <v>0</v>
      </c>
      <c r="M122" s="50">
        <v>0</v>
      </c>
      <c r="N122" s="67">
        <v>0</v>
      </c>
      <c r="O122" s="66">
        <v>0</v>
      </c>
      <c r="P122" s="66">
        <v>0</v>
      </c>
      <c r="Q122" s="66">
        <v>0</v>
      </c>
      <c r="R122" s="66">
        <v>0</v>
      </c>
      <c r="S122" s="73">
        <v>0</v>
      </c>
      <c r="T122" s="72">
        <v>0</v>
      </c>
      <c r="U122" s="72">
        <v>0</v>
      </c>
      <c r="V122" s="72">
        <v>0</v>
      </c>
      <c r="W122" s="72">
        <v>0</v>
      </c>
      <c r="X122" s="79">
        <v>0</v>
      </c>
      <c r="Y122" s="78">
        <v>0</v>
      </c>
      <c r="Z122" s="78">
        <v>0</v>
      </c>
      <c r="AA122" s="78">
        <v>0</v>
      </c>
      <c r="AB122" s="78">
        <v>0</v>
      </c>
      <c r="AC122" s="85">
        <v>1</v>
      </c>
      <c r="AD122" s="84">
        <v>0</v>
      </c>
      <c r="AE122" s="84">
        <v>0</v>
      </c>
      <c r="AF122" s="84">
        <v>0</v>
      </c>
      <c r="AG122" s="84">
        <v>0</v>
      </c>
      <c r="AH122" s="91">
        <v>0</v>
      </c>
      <c r="AI122" s="90">
        <v>0</v>
      </c>
      <c r="AJ122" s="90">
        <v>0</v>
      </c>
      <c r="AK122" s="90">
        <v>0</v>
      </c>
      <c r="AL122" s="90">
        <v>0</v>
      </c>
      <c r="AM122" s="97">
        <v>0</v>
      </c>
      <c r="AN122" s="96">
        <v>0</v>
      </c>
      <c r="AO122" s="96">
        <v>0</v>
      </c>
      <c r="AP122" s="96">
        <v>0</v>
      </c>
      <c r="AQ122" s="96">
        <v>0</v>
      </c>
      <c r="AR122" s="105">
        <v>0</v>
      </c>
      <c r="AS122" s="104">
        <v>0</v>
      </c>
      <c r="AT122" s="104">
        <v>0</v>
      </c>
      <c r="AU122" s="109">
        <v>0</v>
      </c>
      <c r="AV122" s="104">
        <v>0</v>
      </c>
      <c r="AW122" s="114">
        <v>0</v>
      </c>
      <c r="AX122" s="113">
        <v>0</v>
      </c>
      <c r="AY122" s="113">
        <v>0</v>
      </c>
      <c r="AZ122" s="113">
        <v>0</v>
      </c>
      <c r="BA122" s="113">
        <v>0</v>
      </c>
      <c r="BB122" s="121">
        <v>0</v>
      </c>
      <c r="BC122" s="120">
        <v>0</v>
      </c>
      <c r="BD122" s="120">
        <v>0</v>
      </c>
      <c r="BE122" s="120">
        <v>0</v>
      </c>
      <c r="BF122" s="120">
        <v>0</v>
      </c>
      <c r="BG122" s="5">
        <v>0</v>
      </c>
      <c r="BH122" s="5">
        <v>0</v>
      </c>
      <c r="BI122" s="5">
        <v>0</v>
      </c>
      <c r="BJ122" s="5">
        <v>0</v>
      </c>
      <c r="BK122" s="5">
        <v>0</v>
      </c>
      <c r="BL122" s="5">
        <v>0</v>
      </c>
      <c r="BM122" s="5">
        <v>0</v>
      </c>
      <c r="BN122" s="5">
        <v>0</v>
      </c>
      <c r="BO122" s="10">
        <v>0</v>
      </c>
      <c r="BP122" s="10">
        <v>0</v>
      </c>
      <c r="BQ122" s="5">
        <v>0</v>
      </c>
      <c r="BR122" s="5">
        <v>0</v>
      </c>
      <c r="BS122" s="5">
        <v>0</v>
      </c>
      <c r="BT122" s="5">
        <v>0</v>
      </c>
      <c r="BU122" s="5">
        <v>0</v>
      </c>
      <c r="BV122" s="128">
        <v>0</v>
      </c>
      <c r="BW122" s="127">
        <v>0</v>
      </c>
      <c r="BX122" s="127">
        <v>0</v>
      </c>
      <c r="BY122" s="132">
        <v>0</v>
      </c>
      <c r="BZ122" s="127">
        <v>0</v>
      </c>
      <c r="CA122" s="5">
        <v>0</v>
      </c>
      <c r="CB122" s="5">
        <v>0</v>
      </c>
      <c r="CC122" s="5">
        <v>0</v>
      </c>
      <c r="CD122" s="5">
        <v>0</v>
      </c>
      <c r="CE122" s="5">
        <v>0</v>
      </c>
    </row>
    <row r="123" spans="1:83" x14ac:dyDescent="0.25">
      <c r="A123" s="1">
        <v>82</v>
      </c>
      <c r="B123" s="2" t="s">
        <v>201</v>
      </c>
      <c r="C123" s="2" t="s">
        <v>202</v>
      </c>
      <c r="D123" s="50">
        <v>0</v>
      </c>
      <c r="E123" s="50">
        <v>0</v>
      </c>
      <c r="F123" s="50">
        <v>0</v>
      </c>
      <c r="G123" s="50">
        <v>0</v>
      </c>
      <c r="H123" s="52">
        <v>0</v>
      </c>
      <c r="I123" s="51">
        <v>0</v>
      </c>
      <c r="J123" s="50">
        <v>0</v>
      </c>
      <c r="K123" s="50">
        <v>0</v>
      </c>
      <c r="L123" s="50">
        <v>0</v>
      </c>
      <c r="M123" s="50">
        <v>0</v>
      </c>
      <c r="N123" s="67">
        <v>0</v>
      </c>
      <c r="O123" s="66">
        <v>0</v>
      </c>
      <c r="P123" s="66">
        <v>0</v>
      </c>
      <c r="Q123" s="66">
        <v>0</v>
      </c>
      <c r="R123" s="66">
        <v>0</v>
      </c>
      <c r="S123" s="73">
        <v>0</v>
      </c>
      <c r="T123" s="72">
        <v>0</v>
      </c>
      <c r="U123" s="72">
        <v>0</v>
      </c>
      <c r="V123" s="72">
        <v>0</v>
      </c>
      <c r="W123" s="72">
        <v>0</v>
      </c>
      <c r="X123" s="79">
        <v>0</v>
      </c>
      <c r="Y123" s="78">
        <v>0</v>
      </c>
      <c r="Z123" s="78">
        <v>0</v>
      </c>
      <c r="AA123" s="78">
        <v>0</v>
      </c>
      <c r="AB123" s="78">
        <v>0</v>
      </c>
      <c r="AC123" s="85">
        <v>0</v>
      </c>
      <c r="AD123" s="84">
        <v>0</v>
      </c>
      <c r="AE123" s="84">
        <v>0</v>
      </c>
      <c r="AF123" s="84">
        <v>0</v>
      </c>
      <c r="AG123" s="84">
        <v>0</v>
      </c>
      <c r="AH123" s="91">
        <v>0</v>
      </c>
      <c r="AI123" s="90">
        <v>0</v>
      </c>
      <c r="AJ123" s="90">
        <v>0</v>
      </c>
      <c r="AK123" s="90">
        <v>0</v>
      </c>
      <c r="AL123" s="90">
        <v>0</v>
      </c>
      <c r="AM123" s="97">
        <v>0</v>
      </c>
      <c r="AN123" s="96">
        <v>1</v>
      </c>
      <c r="AO123" s="96">
        <v>0</v>
      </c>
      <c r="AP123" s="96">
        <v>1</v>
      </c>
      <c r="AQ123" s="96">
        <v>0</v>
      </c>
      <c r="AR123" s="105">
        <v>0</v>
      </c>
      <c r="AS123" s="104">
        <v>0</v>
      </c>
      <c r="AT123" s="104">
        <v>0</v>
      </c>
      <c r="AU123" s="109">
        <v>1</v>
      </c>
      <c r="AV123" s="104">
        <v>1</v>
      </c>
      <c r="AW123" s="114">
        <v>0</v>
      </c>
      <c r="AX123" s="113">
        <v>0</v>
      </c>
      <c r="AY123" s="113">
        <v>0</v>
      </c>
      <c r="AZ123" s="113">
        <v>0</v>
      </c>
      <c r="BA123" s="113">
        <v>0</v>
      </c>
      <c r="BB123" s="121">
        <v>0</v>
      </c>
      <c r="BC123" s="120">
        <v>0</v>
      </c>
      <c r="BD123" s="120">
        <v>1</v>
      </c>
      <c r="BE123" s="120">
        <v>1</v>
      </c>
      <c r="BF123" s="120">
        <v>1</v>
      </c>
      <c r="BG123" s="5">
        <v>1</v>
      </c>
      <c r="BH123" s="5">
        <v>1</v>
      </c>
      <c r="BI123" s="5">
        <v>1</v>
      </c>
      <c r="BJ123" s="5">
        <v>0</v>
      </c>
      <c r="BK123" s="5">
        <v>0</v>
      </c>
      <c r="BL123" s="5">
        <v>0</v>
      </c>
      <c r="BM123" s="5">
        <v>0</v>
      </c>
      <c r="BN123" s="5">
        <v>0</v>
      </c>
      <c r="BO123" s="10">
        <v>0</v>
      </c>
      <c r="BP123" s="10">
        <v>0</v>
      </c>
      <c r="BQ123" s="5">
        <v>1</v>
      </c>
      <c r="BR123" s="5">
        <v>1</v>
      </c>
      <c r="BS123" s="5">
        <v>1</v>
      </c>
      <c r="BT123" s="5">
        <v>0</v>
      </c>
      <c r="BU123" s="5">
        <v>0</v>
      </c>
      <c r="BV123" s="128">
        <v>0</v>
      </c>
      <c r="BW123" s="127">
        <v>0</v>
      </c>
      <c r="BX123" s="127">
        <v>0</v>
      </c>
      <c r="BY123" s="132">
        <v>0</v>
      </c>
      <c r="BZ123" s="127">
        <v>0</v>
      </c>
      <c r="CA123" s="5">
        <v>0</v>
      </c>
      <c r="CB123" s="5">
        <v>1</v>
      </c>
      <c r="CC123" s="5">
        <v>1</v>
      </c>
      <c r="CD123" s="5">
        <v>1</v>
      </c>
      <c r="CE123" s="5">
        <v>1</v>
      </c>
    </row>
    <row r="124" spans="1:83" ht="18.75" x14ac:dyDescent="0.25">
      <c r="A124" s="167" t="s">
        <v>227</v>
      </c>
      <c r="B124" s="168"/>
      <c r="C124" s="169"/>
      <c r="D124" s="50"/>
      <c r="E124" s="50"/>
      <c r="F124" s="50"/>
      <c r="G124" s="50"/>
      <c r="H124" s="52"/>
      <c r="I124" s="51"/>
      <c r="J124" s="50"/>
      <c r="K124" s="50"/>
      <c r="L124" s="50"/>
      <c r="M124" s="50"/>
      <c r="N124" s="67"/>
      <c r="O124" s="66"/>
      <c r="P124" s="66"/>
      <c r="Q124" s="66"/>
      <c r="R124" s="66"/>
      <c r="S124" s="73"/>
      <c r="T124" s="72"/>
      <c r="U124" s="72"/>
      <c r="V124" s="72"/>
      <c r="W124" s="72"/>
      <c r="X124" s="79"/>
      <c r="Y124" s="78"/>
      <c r="Z124" s="78"/>
      <c r="AA124" s="78"/>
      <c r="AB124" s="78"/>
      <c r="AC124" s="85"/>
      <c r="AD124" s="84"/>
      <c r="AE124" s="84"/>
      <c r="AF124" s="84"/>
      <c r="AG124" s="84"/>
      <c r="AH124" s="91"/>
      <c r="AI124" s="90"/>
      <c r="AJ124" s="90"/>
      <c r="AK124" s="90"/>
      <c r="AL124" s="90"/>
      <c r="AM124" s="97"/>
      <c r="AN124" s="96"/>
      <c r="AO124" s="96"/>
      <c r="AP124" s="96"/>
      <c r="AQ124" s="96"/>
      <c r="AR124" s="105"/>
      <c r="AS124" s="104"/>
      <c r="AT124" s="104"/>
      <c r="AU124" s="109"/>
      <c r="AV124" s="104"/>
      <c r="AW124" s="114"/>
      <c r="AX124" s="113"/>
      <c r="AY124" s="113"/>
      <c r="AZ124" s="113"/>
      <c r="BA124" s="113"/>
      <c r="BB124" s="121"/>
      <c r="BC124" s="120"/>
      <c r="BD124" s="120"/>
      <c r="BE124" s="120"/>
      <c r="BF124" s="120"/>
      <c r="BG124" s="5"/>
      <c r="BH124" s="5"/>
      <c r="BI124" s="5"/>
      <c r="BJ124" s="5"/>
      <c r="BK124" s="5"/>
      <c r="BL124" s="5"/>
      <c r="BM124" s="5"/>
      <c r="BN124" s="5"/>
      <c r="BO124" s="10"/>
      <c r="BP124" s="10"/>
      <c r="BQ124" s="5"/>
      <c r="BR124" s="5"/>
      <c r="BS124" s="5"/>
      <c r="BT124" s="5"/>
      <c r="BU124" s="5"/>
      <c r="BV124" s="128"/>
      <c r="BW124" s="127"/>
      <c r="BX124" s="127"/>
      <c r="BY124" s="132"/>
      <c r="BZ124" s="127"/>
      <c r="CA124" s="5"/>
      <c r="CB124" s="5"/>
      <c r="CC124" s="5"/>
      <c r="CD124" s="5"/>
      <c r="CE124" s="5"/>
    </row>
    <row r="125" spans="1:83" x14ac:dyDescent="0.25">
      <c r="A125" s="1">
        <v>83</v>
      </c>
      <c r="B125" s="2" t="s">
        <v>203</v>
      </c>
      <c r="C125" s="2" t="s">
        <v>204</v>
      </c>
      <c r="D125" s="50">
        <v>0</v>
      </c>
      <c r="E125" s="50">
        <v>0</v>
      </c>
      <c r="F125" s="50">
        <v>0</v>
      </c>
      <c r="G125" s="50">
        <v>0</v>
      </c>
      <c r="H125" s="52">
        <v>0</v>
      </c>
      <c r="I125" s="51">
        <v>0</v>
      </c>
      <c r="J125" s="50">
        <v>0</v>
      </c>
      <c r="K125" s="50">
        <v>0</v>
      </c>
      <c r="L125" s="50">
        <v>0</v>
      </c>
      <c r="M125" s="50">
        <v>1</v>
      </c>
      <c r="N125" s="67">
        <v>0</v>
      </c>
      <c r="O125" s="66">
        <v>0</v>
      </c>
      <c r="P125" s="66">
        <v>0</v>
      </c>
      <c r="Q125" s="66">
        <v>0</v>
      </c>
      <c r="R125" s="66">
        <v>0</v>
      </c>
      <c r="S125" s="73">
        <v>0</v>
      </c>
      <c r="T125" s="72">
        <v>0</v>
      </c>
      <c r="U125" s="72">
        <v>0</v>
      </c>
      <c r="V125" s="72">
        <v>0</v>
      </c>
      <c r="W125" s="72">
        <v>0</v>
      </c>
      <c r="X125" s="79">
        <v>0</v>
      </c>
      <c r="Y125" s="78">
        <v>0</v>
      </c>
      <c r="Z125" s="78">
        <v>0</v>
      </c>
      <c r="AA125" s="78">
        <v>0</v>
      </c>
      <c r="AB125" s="78">
        <v>0</v>
      </c>
      <c r="AC125" s="85">
        <v>1</v>
      </c>
      <c r="AD125" s="84">
        <v>0</v>
      </c>
      <c r="AE125" s="84">
        <v>0</v>
      </c>
      <c r="AF125" s="84">
        <v>0</v>
      </c>
      <c r="AG125" s="84">
        <v>1</v>
      </c>
      <c r="AH125" s="91">
        <v>0</v>
      </c>
      <c r="AI125" s="90">
        <v>0</v>
      </c>
      <c r="AJ125" s="90">
        <v>0</v>
      </c>
      <c r="AK125" s="90">
        <v>0</v>
      </c>
      <c r="AL125" s="90">
        <v>0</v>
      </c>
      <c r="AM125" s="97">
        <v>0</v>
      </c>
      <c r="AN125" s="96">
        <v>1</v>
      </c>
      <c r="AO125" s="96">
        <v>0</v>
      </c>
      <c r="AP125" s="96">
        <v>0</v>
      </c>
      <c r="AQ125" s="96">
        <v>0</v>
      </c>
      <c r="AR125" s="105">
        <v>0</v>
      </c>
      <c r="AS125" s="104">
        <v>0</v>
      </c>
      <c r="AT125" s="104">
        <v>1</v>
      </c>
      <c r="AU125" s="109">
        <v>1</v>
      </c>
      <c r="AV125" s="104">
        <v>1</v>
      </c>
      <c r="AW125" s="114">
        <v>1</v>
      </c>
      <c r="AX125" s="113">
        <v>1</v>
      </c>
      <c r="AY125" s="113">
        <v>1</v>
      </c>
      <c r="AZ125" s="113">
        <v>1</v>
      </c>
      <c r="BA125" s="113">
        <v>0</v>
      </c>
      <c r="BB125" s="121">
        <v>0</v>
      </c>
      <c r="BC125" s="120">
        <v>0</v>
      </c>
      <c r="BD125" s="120">
        <v>0</v>
      </c>
      <c r="BE125" s="120">
        <v>1</v>
      </c>
      <c r="BF125" s="120">
        <v>1</v>
      </c>
      <c r="BG125" s="5">
        <v>0</v>
      </c>
      <c r="BH125" s="5">
        <v>0</v>
      </c>
      <c r="BI125" s="5">
        <v>0</v>
      </c>
      <c r="BJ125" s="5">
        <v>0</v>
      </c>
      <c r="BK125" s="5">
        <v>0</v>
      </c>
      <c r="BL125" s="5">
        <v>0</v>
      </c>
      <c r="BM125" s="5">
        <v>0</v>
      </c>
      <c r="BN125" s="5">
        <v>0</v>
      </c>
      <c r="BO125" s="10">
        <v>0</v>
      </c>
      <c r="BP125" s="10">
        <v>0</v>
      </c>
      <c r="BQ125" s="5">
        <v>1</v>
      </c>
      <c r="BR125" s="5">
        <v>1</v>
      </c>
      <c r="BS125" s="5">
        <v>0</v>
      </c>
      <c r="BT125" s="5">
        <v>0</v>
      </c>
      <c r="BU125" s="5">
        <v>0</v>
      </c>
      <c r="BV125" s="128">
        <v>0</v>
      </c>
      <c r="BW125" s="127">
        <v>0</v>
      </c>
      <c r="BX125" s="127">
        <v>0</v>
      </c>
      <c r="BY125" s="132">
        <v>0</v>
      </c>
      <c r="BZ125" s="127">
        <v>0</v>
      </c>
      <c r="CA125" s="5">
        <v>0</v>
      </c>
      <c r="CB125" s="5">
        <v>0</v>
      </c>
      <c r="CC125" s="5">
        <v>0</v>
      </c>
      <c r="CD125" s="5">
        <v>0</v>
      </c>
      <c r="CE125" s="5">
        <v>1</v>
      </c>
    </row>
    <row r="126" spans="1:83" x14ac:dyDescent="0.25">
      <c r="A126" s="1">
        <v>84</v>
      </c>
      <c r="B126" s="2" t="s">
        <v>205</v>
      </c>
      <c r="C126" s="2" t="s">
        <v>206</v>
      </c>
      <c r="D126" s="50">
        <v>0</v>
      </c>
      <c r="E126" s="50">
        <v>0</v>
      </c>
      <c r="F126" s="50">
        <v>0</v>
      </c>
      <c r="G126" s="50">
        <v>0</v>
      </c>
      <c r="H126" s="52">
        <v>0</v>
      </c>
      <c r="I126" s="51">
        <v>0</v>
      </c>
      <c r="J126" s="50">
        <v>0</v>
      </c>
      <c r="K126" s="50">
        <v>0</v>
      </c>
      <c r="L126" s="50">
        <v>0</v>
      </c>
      <c r="M126" s="50">
        <v>1</v>
      </c>
      <c r="N126" s="67">
        <v>0</v>
      </c>
      <c r="O126" s="66">
        <v>0</v>
      </c>
      <c r="P126" s="66">
        <v>0</v>
      </c>
      <c r="Q126" s="66">
        <v>0</v>
      </c>
      <c r="R126" s="66">
        <v>0</v>
      </c>
      <c r="S126" s="73">
        <v>0</v>
      </c>
      <c r="T126" s="72">
        <v>0</v>
      </c>
      <c r="U126" s="72">
        <v>0</v>
      </c>
      <c r="V126" s="72">
        <v>0</v>
      </c>
      <c r="W126" s="72">
        <v>0</v>
      </c>
      <c r="X126" s="79">
        <v>0</v>
      </c>
      <c r="Y126" s="78">
        <v>0</v>
      </c>
      <c r="Z126" s="78">
        <v>0</v>
      </c>
      <c r="AA126" s="78">
        <v>0</v>
      </c>
      <c r="AB126" s="78">
        <v>0</v>
      </c>
      <c r="AC126" s="85">
        <v>1</v>
      </c>
      <c r="AD126" s="84">
        <v>0</v>
      </c>
      <c r="AE126" s="84">
        <v>0</v>
      </c>
      <c r="AF126" s="84">
        <v>0</v>
      </c>
      <c r="AG126" s="84">
        <v>1</v>
      </c>
      <c r="AH126" s="91">
        <v>0</v>
      </c>
      <c r="AI126" s="90">
        <v>0</v>
      </c>
      <c r="AJ126" s="90">
        <v>0</v>
      </c>
      <c r="AK126" s="90">
        <v>0</v>
      </c>
      <c r="AL126" s="90">
        <v>0</v>
      </c>
      <c r="AM126" s="97">
        <v>0</v>
      </c>
      <c r="AN126" s="96">
        <v>0</v>
      </c>
      <c r="AO126" s="96">
        <v>0</v>
      </c>
      <c r="AP126" s="96">
        <v>0</v>
      </c>
      <c r="AQ126" s="96">
        <v>0</v>
      </c>
      <c r="AR126" s="105">
        <v>0</v>
      </c>
      <c r="AS126" s="104">
        <v>0</v>
      </c>
      <c r="AT126" s="104">
        <v>0</v>
      </c>
      <c r="AU126" s="109">
        <v>0</v>
      </c>
      <c r="AV126" s="104">
        <v>0</v>
      </c>
      <c r="AW126" s="114">
        <v>0</v>
      </c>
      <c r="AX126" s="113">
        <v>0</v>
      </c>
      <c r="AY126" s="113">
        <v>0</v>
      </c>
      <c r="AZ126" s="113">
        <v>0</v>
      </c>
      <c r="BA126" s="113">
        <v>0</v>
      </c>
      <c r="BB126" s="121">
        <v>0</v>
      </c>
      <c r="BC126" s="120">
        <v>0</v>
      </c>
      <c r="BD126" s="120">
        <v>0</v>
      </c>
      <c r="BE126" s="120">
        <v>1</v>
      </c>
      <c r="BF126" s="120">
        <v>1</v>
      </c>
      <c r="BG126" s="5">
        <v>0</v>
      </c>
      <c r="BH126" s="5">
        <v>1</v>
      </c>
      <c r="BI126" s="5">
        <v>1</v>
      </c>
      <c r="BJ126" s="5">
        <v>0</v>
      </c>
      <c r="BK126" s="5">
        <v>0</v>
      </c>
      <c r="BL126" s="5">
        <v>0</v>
      </c>
      <c r="BM126" s="5">
        <v>0</v>
      </c>
      <c r="BN126" s="5">
        <v>0</v>
      </c>
      <c r="BO126" s="10">
        <v>0</v>
      </c>
      <c r="BP126" s="10">
        <v>0</v>
      </c>
      <c r="BQ126" s="5">
        <v>0</v>
      </c>
      <c r="BR126" s="5">
        <v>0</v>
      </c>
      <c r="BS126" s="5">
        <v>0</v>
      </c>
      <c r="BT126" s="5">
        <v>0</v>
      </c>
      <c r="BU126" s="5">
        <v>0</v>
      </c>
      <c r="BV126" s="128">
        <v>0</v>
      </c>
      <c r="BW126" s="127">
        <v>0</v>
      </c>
      <c r="BX126" s="127">
        <v>0</v>
      </c>
      <c r="BY126" s="132">
        <v>0</v>
      </c>
      <c r="BZ126" s="127">
        <v>0</v>
      </c>
      <c r="CA126" s="5">
        <v>0</v>
      </c>
      <c r="CB126" s="5">
        <v>0</v>
      </c>
      <c r="CC126" s="5">
        <v>0</v>
      </c>
      <c r="CD126" s="5">
        <v>0</v>
      </c>
      <c r="CE126" s="5">
        <v>0</v>
      </c>
    </row>
    <row r="127" spans="1:83" x14ac:dyDescent="0.25">
      <c r="A127" s="1">
        <v>85</v>
      </c>
      <c r="B127" s="2" t="s">
        <v>207</v>
      </c>
      <c r="C127" s="2" t="s">
        <v>208</v>
      </c>
      <c r="D127" s="50">
        <v>0</v>
      </c>
      <c r="E127" s="50">
        <v>0</v>
      </c>
      <c r="F127" s="50">
        <v>0</v>
      </c>
      <c r="G127" s="50">
        <v>0</v>
      </c>
      <c r="H127" s="52">
        <v>0</v>
      </c>
      <c r="I127" s="51">
        <v>0</v>
      </c>
      <c r="J127" s="50">
        <v>0</v>
      </c>
      <c r="K127" s="50">
        <v>0</v>
      </c>
      <c r="L127" s="50">
        <v>0</v>
      </c>
      <c r="M127" s="50">
        <v>0</v>
      </c>
      <c r="N127" s="67">
        <v>0</v>
      </c>
      <c r="O127" s="66">
        <v>0</v>
      </c>
      <c r="P127" s="66">
        <v>0</v>
      </c>
      <c r="Q127" s="66">
        <v>1</v>
      </c>
      <c r="R127" s="66">
        <v>0</v>
      </c>
      <c r="S127" s="73">
        <v>0</v>
      </c>
      <c r="T127" s="72">
        <v>0</v>
      </c>
      <c r="U127" s="72">
        <v>0</v>
      </c>
      <c r="V127" s="72">
        <v>0</v>
      </c>
      <c r="W127" s="72">
        <v>0</v>
      </c>
      <c r="X127" s="79">
        <v>1</v>
      </c>
      <c r="Y127" s="78">
        <v>0</v>
      </c>
      <c r="Z127" s="78">
        <v>1</v>
      </c>
      <c r="AA127" s="78">
        <v>1</v>
      </c>
      <c r="AB127" s="78">
        <v>1</v>
      </c>
      <c r="AC127" s="85">
        <v>0</v>
      </c>
      <c r="AD127" s="84">
        <v>0</v>
      </c>
      <c r="AE127" s="84">
        <v>1</v>
      </c>
      <c r="AF127" s="84">
        <v>0</v>
      </c>
      <c r="AG127" s="84">
        <v>0</v>
      </c>
      <c r="AH127" s="91">
        <v>0</v>
      </c>
      <c r="AI127" s="90">
        <v>0</v>
      </c>
      <c r="AJ127" s="90">
        <v>0</v>
      </c>
      <c r="AK127" s="90">
        <v>0</v>
      </c>
      <c r="AL127" s="90">
        <v>0</v>
      </c>
      <c r="AM127" s="97">
        <v>0</v>
      </c>
      <c r="AN127" s="96">
        <v>0</v>
      </c>
      <c r="AO127" s="96">
        <v>0</v>
      </c>
      <c r="AP127" s="96">
        <v>0</v>
      </c>
      <c r="AQ127" s="96">
        <v>0</v>
      </c>
      <c r="AR127" s="105">
        <v>0</v>
      </c>
      <c r="AS127" s="104">
        <v>0</v>
      </c>
      <c r="AT127" s="104">
        <v>0</v>
      </c>
      <c r="AU127" s="109">
        <v>0</v>
      </c>
      <c r="AV127" s="104">
        <v>0</v>
      </c>
      <c r="AW127" s="114">
        <v>0</v>
      </c>
      <c r="AX127" s="113">
        <v>1</v>
      </c>
      <c r="AY127" s="113">
        <v>1</v>
      </c>
      <c r="AZ127" s="113">
        <v>0</v>
      </c>
      <c r="BA127" s="113">
        <v>0</v>
      </c>
      <c r="BB127" s="121">
        <v>0</v>
      </c>
      <c r="BC127" s="120">
        <v>0</v>
      </c>
      <c r="BD127" s="120">
        <v>0</v>
      </c>
      <c r="BE127" s="120">
        <v>0</v>
      </c>
      <c r="BF127" s="120">
        <v>0</v>
      </c>
      <c r="BG127" s="5">
        <v>0</v>
      </c>
      <c r="BH127" s="5">
        <v>0</v>
      </c>
      <c r="BI127" s="5">
        <v>0</v>
      </c>
      <c r="BJ127" s="5">
        <v>0</v>
      </c>
      <c r="BK127" s="5">
        <v>0</v>
      </c>
      <c r="BL127" s="5">
        <v>0</v>
      </c>
      <c r="BM127" s="5">
        <v>0</v>
      </c>
      <c r="BN127" s="5">
        <v>0</v>
      </c>
      <c r="BO127" s="10">
        <v>0</v>
      </c>
      <c r="BP127" s="10">
        <v>0</v>
      </c>
      <c r="BQ127" s="5">
        <v>0</v>
      </c>
      <c r="BR127" s="5">
        <v>0</v>
      </c>
      <c r="BS127" s="5">
        <v>0</v>
      </c>
      <c r="BT127" s="5">
        <v>0</v>
      </c>
      <c r="BU127" s="5">
        <v>0</v>
      </c>
      <c r="BV127" s="128">
        <v>0</v>
      </c>
      <c r="BW127" s="127">
        <v>0</v>
      </c>
      <c r="BX127" s="127">
        <v>0</v>
      </c>
      <c r="BY127" s="132">
        <v>0</v>
      </c>
      <c r="BZ127" s="127">
        <v>0</v>
      </c>
      <c r="CA127" s="5">
        <v>0</v>
      </c>
      <c r="CB127" s="5">
        <v>0</v>
      </c>
      <c r="CC127" s="5">
        <v>0</v>
      </c>
      <c r="CD127" s="5">
        <v>0</v>
      </c>
      <c r="CE127" s="5">
        <v>0</v>
      </c>
    </row>
    <row r="128" spans="1:83" x14ac:dyDescent="0.25">
      <c r="A128" s="1">
        <v>86</v>
      </c>
      <c r="B128" s="2" t="s">
        <v>209</v>
      </c>
      <c r="C128" s="2" t="s">
        <v>210</v>
      </c>
      <c r="D128" s="50">
        <v>0</v>
      </c>
      <c r="E128" s="50">
        <v>0</v>
      </c>
      <c r="F128" s="50">
        <v>0</v>
      </c>
      <c r="G128" s="50">
        <v>0</v>
      </c>
      <c r="H128" s="52">
        <v>0</v>
      </c>
      <c r="I128" s="51">
        <v>1</v>
      </c>
      <c r="J128" s="50">
        <v>1</v>
      </c>
      <c r="K128" s="50">
        <v>0</v>
      </c>
      <c r="L128" s="50">
        <v>1</v>
      </c>
      <c r="M128" s="50">
        <v>0</v>
      </c>
      <c r="N128" s="67">
        <v>0</v>
      </c>
      <c r="O128" s="66">
        <v>0</v>
      </c>
      <c r="P128" s="66">
        <v>0</v>
      </c>
      <c r="Q128" s="66">
        <v>0</v>
      </c>
      <c r="R128" s="66">
        <v>0</v>
      </c>
      <c r="S128" s="73">
        <v>0</v>
      </c>
      <c r="T128" s="72">
        <v>0</v>
      </c>
      <c r="U128" s="72">
        <v>0</v>
      </c>
      <c r="V128" s="72">
        <v>0</v>
      </c>
      <c r="W128" s="72">
        <v>0</v>
      </c>
      <c r="X128" s="79">
        <v>0</v>
      </c>
      <c r="Y128" s="78">
        <v>0</v>
      </c>
      <c r="Z128" s="78">
        <v>0</v>
      </c>
      <c r="AA128" s="78">
        <v>0</v>
      </c>
      <c r="AB128" s="78">
        <v>0</v>
      </c>
      <c r="AC128" s="85">
        <v>1</v>
      </c>
      <c r="AD128" s="84">
        <v>1</v>
      </c>
      <c r="AE128" s="84">
        <v>1</v>
      </c>
      <c r="AF128" s="84">
        <v>0</v>
      </c>
      <c r="AG128" s="84">
        <v>1</v>
      </c>
      <c r="AH128" s="91">
        <v>0</v>
      </c>
      <c r="AI128" s="90">
        <v>0</v>
      </c>
      <c r="AJ128" s="90">
        <v>0</v>
      </c>
      <c r="AK128" s="90">
        <v>0</v>
      </c>
      <c r="AL128" s="90">
        <v>0</v>
      </c>
      <c r="AM128" s="97">
        <v>0</v>
      </c>
      <c r="AN128" s="96">
        <v>0</v>
      </c>
      <c r="AO128" s="96">
        <v>0</v>
      </c>
      <c r="AP128" s="96">
        <v>0</v>
      </c>
      <c r="AQ128" s="96">
        <v>0</v>
      </c>
      <c r="AR128" s="105">
        <v>0</v>
      </c>
      <c r="AS128" s="104">
        <v>0</v>
      </c>
      <c r="AT128" s="104">
        <v>0</v>
      </c>
      <c r="AU128" s="109">
        <v>1</v>
      </c>
      <c r="AV128" s="104">
        <v>1</v>
      </c>
      <c r="AW128" s="114">
        <v>0</v>
      </c>
      <c r="AX128" s="113">
        <v>0</v>
      </c>
      <c r="AY128" s="113">
        <v>0</v>
      </c>
      <c r="AZ128" s="113">
        <v>0</v>
      </c>
      <c r="BA128" s="113">
        <v>0</v>
      </c>
      <c r="BB128" s="121">
        <v>0</v>
      </c>
      <c r="BC128" s="120">
        <v>0</v>
      </c>
      <c r="BD128" s="120">
        <v>0</v>
      </c>
      <c r="BE128" s="120">
        <v>0</v>
      </c>
      <c r="BF128" s="120">
        <v>0</v>
      </c>
      <c r="BG128" s="5">
        <v>0</v>
      </c>
      <c r="BH128" s="5">
        <v>0</v>
      </c>
      <c r="BI128" s="5">
        <v>0</v>
      </c>
      <c r="BJ128" s="5">
        <v>0</v>
      </c>
      <c r="BK128" s="5">
        <v>0</v>
      </c>
      <c r="BL128" s="5">
        <v>0</v>
      </c>
      <c r="BM128" s="5">
        <v>0</v>
      </c>
      <c r="BN128" s="5">
        <v>0</v>
      </c>
      <c r="BO128" s="10">
        <v>0</v>
      </c>
      <c r="BP128" s="10">
        <v>0</v>
      </c>
      <c r="BQ128" s="5">
        <v>0</v>
      </c>
      <c r="BR128" s="5">
        <v>0</v>
      </c>
      <c r="BS128" s="5">
        <v>0</v>
      </c>
      <c r="BT128" s="5">
        <v>0</v>
      </c>
      <c r="BU128" s="5">
        <v>0</v>
      </c>
      <c r="BV128" s="128">
        <v>0</v>
      </c>
      <c r="BW128" s="127">
        <v>0</v>
      </c>
      <c r="BX128" s="127">
        <v>0</v>
      </c>
      <c r="BY128" s="132">
        <v>0</v>
      </c>
      <c r="BZ128" s="127">
        <v>0</v>
      </c>
      <c r="CA128" s="5">
        <v>0</v>
      </c>
      <c r="CB128" s="5">
        <v>0</v>
      </c>
      <c r="CC128" s="5">
        <v>0</v>
      </c>
      <c r="CD128" s="5">
        <v>0</v>
      </c>
      <c r="CE128" s="5">
        <v>0</v>
      </c>
    </row>
    <row r="129" spans="1:83" x14ac:dyDescent="0.25">
      <c r="A129" s="1">
        <v>87</v>
      </c>
      <c r="B129" s="2" t="s">
        <v>211</v>
      </c>
      <c r="C129" s="2" t="s">
        <v>212</v>
      </c>
      <c r="D129" s="50">
        <v>0</v>
      </c>
      <c r="E129" s="50">
        <v>0</v>
      </c>
      <c r="F129" s="50">
        <v>0</v>
      </c>
      <c r="G129" s="50">
        <v>0</v>
      </c>
      <c r="H129" s="52">
        <v>0</v>
      </c>
      <c r="I129" s="51">
        <v>0</v>
      </c>
      <c r="J129" s="50">
        <v>0</v>
      </c>
      <c r="K129" s="50">
        <v>0</v>
      </c>
      <c r="L129" s="50">
        <v>0</v>
      </c>
      <c r="M129" s="50">
        <v>0</v>
      </c>
      <c r="N129" s="67">
        <v>0</v>
      </c>
      <c r="O129" s="66">
        <v>0</v>
      </c>
      <c r="P129" s="66">
        <v>0</v>
      </c>
      <c r="Q129" s="66">
        <v>0</v>
      </c>
      <c r="R129" s="66">
        <v>0</v>
      </c>
      <c r="S129" s="73">
        <v>0</v>
      </c>
      <c r="T129" s="72">
        <v>0</v>
      </c>
      <c r="U129" s="72">
        <v>0</v>
      </c>
      <c r="V129" s="72">
        <v>0</v>
      </c>
      <c r="W129" s="72">
        <v>1</v>
      </c>
      <c r="X129" s="79">
        <v>0</v>
      </c>
      <c r="Y129" s="78">
        <v>0</v>
      </c>
      <c r="Z129" s="78">
        <v>0</v>
      </c>
      <c r="AA129" s="78">
        <v>0</v>
      </c>
      <c r="AB129" s="78">
        <v>0</v>
      </c>
      <c r="AC129" s="85">
        <v>0</v>
      </c>
      <c r="AD129" s="84">
        <v>0</v>
      </c>
      <c r="AE129" s="84">
        <v>0</v>
      </c>
      <c r="AF129" s="84">
        <v>0</v>
      </c>
      <c r="AG129" s="84">
        <v>0</v>
      </c>
      <c r="AH129" s="91">
        <v>0</v>
      </c>
      <c r="AI129" s="90">
        <v>0</v>
      </c>
      <c r="AJ129" s="90">
        <v>0</v>
      </c>
      <c r="AK129" s="90">
        <v>0</v>
      </c>
      <c r="AL129" s="90">
        <v>0</v>
      </c>
      <c r="AM129" s="97">
        <v>1</v>
      </c>
      <c r="AN129" s="96">
        <v>1</v>
      </c>
      <c r="AO129" s="96">
        <v>1</v>
      </c>
      <c r="AP129" s="96">
        <v>0</v>
      </c>
      <c r="AQ129" s="96">
        <v>1</v>
      </c>
      <c r="AR129" s="105">
        <v>1</v>
      </c>
      <c r="AS129" s="104">
        <v>1</v>
      </c>
      <c r="AT129" s="104">
        <v>1</v>
      </c>
      <c r="AU129" s="109">
        <v>1</v>
      </c>
      <c r="AV129" s="104">
        <v>1</v>
      </c>
      <c r="AW129" s="114">
        <v>1</v>
      </c>
      <c r="AX129" s="113">
        <v>1</v>
      </c>
      <c r="AY129" s="113">
        <v>1</v>
      </c>
      <c r="AZ129" s="113">
        <v>0</v>
      </c>
      <c r="BA129" s="113">
        <v>1</v>
      </c>
      <c r="BB129" s="121">
        <v>1</v>
      </c>
      <c r="BC129" s="120">
        <v>1</v>
      </c>
      <c r="BD129" s="120">
        <v>1</v>
      </c>
      <c r="BE129" s="120">
        <v>0</v>
      </c>
      <c r="BF129" s="120">
        <v>1</v>
      </c>
      <c r="BG129" s="5">
        <v>0</v>
      </c>
      <c r="BH129" s="5">
        <v>0</v>
      </c>
      <c r="BI129" s="5">
        <v>0</v>
      </c>
      <c r="BJ129" s="5">
        <v>0</v>
      </c>
      <c r="BK129" s="5">
        <v>0</v>
      </c>
      <c r="BL129" s="5">
        <v>0</v>
      </c>
      <c r="BM129" s="5">
        <v>0</v>
      </c>
      <c r="BN129" s="5">
        <v>0</v>
      </c>
      <c r="BO129" s="10">
        <v>0</v>
      </c>
      <c r="BP129" s="10">
        <v>0</v>
      </c>
      <c r="BQ129" s="5">
        <v>1</v>
      </c>
      <c r="BR129" s="5">
        <v>1</v>
      </c>
      <c r="BS129" s="5">
        <v>1</v>
      </c>
      <c r="BT129" s="5">
        <v>1</v>
      </c>
      <c r="BU129" s="5">
        <v>1</v>
      </c>
      <c r="BV129" s="128">
        <v>0</v>
      </c>
      <c r="BW129" s="127">
        <v>0</v>
      </c>
      <c r="BX129" s="127">
        <v>0</v>
      </c>
      <c r="BY129" s="132">
        <v>0</v>
      </c>
      <c r="BZ129" s="127">
        <v>0</v>
      </c>
      <c r="CA129" s="5">
        <v>0</v>
      </c>
      <c r="CB129" s="5">
        <v>0</v>
      </c>
      <c r="CC129" s="5">
        <v>0</v>
      </c>
      <c r="CD129" s="5">
        <v>0</v>
      </c>
      <c r="CE129" s="5">
        <v>1</v>
      </c>
    </row>
    <row r="130" spans="1:83" x14ac:dyDescent="0.25">
      <c r="A130" s="1">
        <v>88</v>
      </c>
      <c r="B130" s="2" t="s">
        <v>213</v>
      </c>
      <c r="C130" s="2" t="s">
        <v>214</v>
      </c>
      <c r="D130" s="50">
        <v>0</v>
      </c>
      <c r="E130" s="50">
        <v>0</v>
      </c>
      <c r="F130" s="50">
        <v>0</v>
      </c>
      <c r="G130" s="50">
        <v>0</v>
      </c>
      <c r="H130" s="52">
        <v>0</v>
      </c>
      <c r="I130" s="51">
        <v>0</v>
      </c>
      <c r="J130" s="50">
        <v>0</v>
      </c>
      <c r="K130" s="50">
        <v>0</v>
      </c>
      <c r="L130" s="50">
        <v>0</v>
      </c>
      <c r="M130" s="50">
        <v>0</v>
      </c>
      <c r="N130" s="67">
        <v>0</v>
      </c>
      <c r="O130" s="66">
        <v>0</v>
      </c>
      <c r="P130" s="66">
        <v>0</v>
      </c>
      <c r="Q130" s="66">
        <v>0</v>
      </c>
      <c r="R130" s="66">
        <v>0</v>
      </c>
      <c r="S130" s="73">
        <v>0</v>
      </c>
      <c r="T130" s="72">
        <v>0</v>
      </c>
      <c r="U130" s="72">
        <v>0</v>
      </c>
      <c r="V130" s="72">
        <v>0</v>
      </c>
      <c r="W130" s="72">
        <v>0</v>
      </c>
      <c r="X130" s="79">
        <v>0</v>
      </c>
      <c r="Y130" s="78">
        <v>0</v>
      </c>
      <c r="Z130" s="78">
        <v>0</v>
      </c>
      <c r="AA130" s="78">
        <v>0</v>
      </c>
      <c r="AB130" s="78">
        <v>0</v>
      </c>
      <c r="AC130" s="85">
        <v>0</v>
      </c>
      <c r="AD130" s="84">
        <v>0</v>
      </c>
      <c r="AE130" s="84">
        <v>0</v>
      </c>
      <c r="AF130" s="84">
        <v>0</v>
      </c>
      <c r="AG130" s="84">
        <v>0</v>
      </c>
      <c r="AH130" s="91">
        <v>0</v>
      </c>
      <c r="AI130" s="90">
        <v>0</v>
      </c>
      <c r="AJ130" s="90">
        <v>0</v>
      </c>
      <c r="AK130" s="90">
        <v>0</v>
      </c>
      <c r="AL130" s="90">
        <v>0</v>
      </c>
      <c r="AM130" s="97">
        <v>0</v>
      </c>
      <c r="AN130" s="96">
        <v>0</v>
      </c>
      <c r="AO130" s="96">
        <v>0</v>
      </c>
      <c r="AP130" s="96">
        <v>0</v>
      </c>
      <c r="AQ130" s="96">
        <v>0</v>
      </c>
      <c r="AR130" s="105">
        <v>0</v>
      </c>
      <c r="AS130" s="104">
        <v>0</v>
      </c>
      <c r="AT130" s="104">
        <v>0</v>
      </c>
      <c r="AU130" s="109">
        <v>0</v>
      </c>
      <c r="AV130" s="104">
        <v>0</v>
      </c>
      <c r="AW130" s="114">
        <v>0</v>
      </c>
      <c r="AX130" s="113">
        <v>0</v>
      </c>
      <c r="AY130" s="113">
        <v>0</v>
      </c>
      <c r="AZ130" s="113">
        <v>0</v>
      </c>
      <c r="BA130" s="113">
        <v>1</v>
      </c>
      <c r="BB130" s="121">
        <v>0</v>
      </c>
      <c r="BC130" s="120">
        <v>0</v>
      </c>
      <c r="BD130" s="120">
        <v>0</v>
      </c>
      <c r="BE130" s="120">
        <v>1</v>
      </c>
      <c r="BF130" s="120">
        <v>1</v>
      </c>
      <c r="BG130" s="5">
        <v>0</v>
      </c>
      <c r="BH130" s="5">
        <v>1</v>
      </c>
      <c r="BI130" s="5">
        <v>1</v>
      </c>
      <c r="BJ130" s="5">
        <v>0</v>
      </c>
      <c r="BK130" s="5">
        <v>0</v>
      </c>
      <c r="BL130" s="5">
        <v>1</v>
      </c>
      <c r="BM130" s="5">
        <v>1</v>
      </c>
      <c r="BN130" s="5">
        <v>1</v>
      </c>
      <c r="BO130" s="10">
        <v>0</v>
      </c>
      <c r="BP130" s="10">
        <v>0</v>
      </c>
      <c r="BQ130" s="5">
        <v>0</v>
      </c>
      <c r="BR130" s="5">
        <v>0</v>
      </c>
      <c r="BS130" s="5">
        <v>0</v>
      </c>
      <c r="BT130" s="5">
        <v>0</v>
      </c>
      <c r="BU130" s="5">
        <v>0</v>
      </c>
      <c r="BV130" s="128">
        <v>0</v>
      </c>
      <c r="BW130" s="127">
        <v>0</v>
      </c>
      <c r="BX130" s="127">
        <v>0</v>
      </c>
      <c r="BY130" s="132">
        <v>0</v>
      </c>
      <c r="BZ130" s="127">
        <v>0</v>
      </c>
      <c r="CA130" s="5">
        <v>0</v>
      </c>
      <c r="CB130" s="5">
        <v>0</v>
      </c>
      <c r="CC130" s="5">
        <v>0</v>
      </c>
      <c r="CD130" s="5">
        <v>0</v>
      </c>
      <c r="CE130" s="5">
        <v>1</v>
      </c>
    </row>
    <row r="131" spans="1:83" x14ac:dyDescent="0.25">
      <c r="A131" s="1">
        <v>89</v>
      </c>
      <c r="B131" s="2" t="s">
        <v>215</v>
      </c>
      <c r="C131" s="2" t="s">
        <v>216</v>
      </c>
      <c r="D131" s="50">
        <v>0</v>
      </c>
      <c r="E131" s="50">
        <v>0</v>
      </c>
      <c r="F131" s="50">
        <v>0</v>
      </c>
      <c r="G131" s="50">
        <v>0</v>
      </c>
      <c r="H131" s="52">
        <v>0</v>
      </c>
      <c r="I131" s="51">
        <v>1</v>
      </c>
      <c r="J131" s="50">
        <v>1</v>
      </c>
      <c r="K131" s="50">
        <v>0</v>
      </c>
      <c r="L131" s="50">
        <v>0</v>
      </c>
      <c r="M131" s="50">
        <v>0</v>
      </c>
      <c r="N131" s="67">
        <v>0</v>
      </c>
      <c r="O131" s="66">
        <v>0</v>
      </c>
      <c r="P131" s="66">
        <v>0</v>
      </c>
      <c r="Q131" s="66">
        <v>0</v>
      </c>
      <c r="R131" s="66">
        <v>0</v>
      </c>
      <c r="S131" s="73">
        <v>0</v>
      </c>
      <c r="T131" s="72">
        <v>0</v>
      </c>
      <c r="U131" s="72">
        <v>0</v>
      </c>
      <c r="V131" s="72">
        <v>0</v>
      </c>
      <c r="W131" s="72">
        <v>0</v>
      </c>
      <c r="X131" s="79">
        <v>0</v>
      </c>
      <c r="Y131" s="78">
        <v>0</v>
      </c>
      <c r="Z131" s="78">
        <v>0</v>
      </c>
      <c r="AA131" s="78">
        <v>0</v>
      </c>
      <c r="AB131" s="78">
        <v>0</v>
      </c>
      <c r="AC131" s="85">
        <v>1</v>
      </c>
      <c r="AD131" s="84">
        <v>1</v>
      </c>
      <c r="AE131" s="84">
        <v>1</v>
      </c>
      <c r="AF131" s="84">
        <v>0</v>
      </c>
      <c r="AG131" s="84">
        <v>1</v>
      </c>
      <c r="AH131" s="91">
        <v>0</v>
      </c>
      <c r="AI131" s="90">
        <v>0</v>
      </c>
      <c r="AJ131" s="90">
        <v>0</v>
      </c>
      <c r="AK131" s="90">
        <v>0</v>
      </c>
      <c r="AL131" s="90">
        <v>0</v>
      </c>
      <c r="AM131" s="97">
        <v>0</v>
      </c>
      <c r="AN131" s="96">
        <v>0</v>
      </c>
      <c r="AO131" s="96">
        <v>0</v>
      </c>
      <c r="AP131" s="96">
        <v>0</v>
      </c>
      <c r="AQ131" s="96">
        <v>0</v>
      </c>
      <c r="AR131" s="105">
        <v>0</v>
      </c>
      <c r="AS131" s="104">
        <v>0</v>
      </c>
      <c r="AT131" s="104">
        <v>0</v>
      </c>
      <c r="AU131" s="109">
        <v>0</v>
      </c>
      <c r="AV131" s="104">
        <v>0</v>
      </c>
      <c r="AW131" s="114">
        <v>0</v>
      </c>
      <c r="AX131" s="113">
        <v>0</v>
      </c>
      <c r="AY131" s="113">
        <v>0</v>
      </c>
      <c r="AZ131" s="113">
        <v>0</v>
      </c>
      <c r="BA131" s="113">
        <v>0</v>
      </c>
      <c r="BB131" s="121">
        <v>0</v>
      </c>
      <c r="BC131" s="120">
        <v>0</v>
      </c>
      <c r="BD131" s="120">
        <v>0</v>
      </c>
      <c r="BE131" s="120">
        <v>0</v>
      </c>
      <c r="BF131" s="120">
        <v>0</v>
      </c>
      <c r="BG131" s="5">
        <v>0</v>
      </c>
      <c r="BH131" s="5">
        <v>0</v>
      </c>
      <c r="BI131" s="5">
        <v>0</v>
      </c>
      <c r="BJ131" s="5">
        <v>0</v>
      </c>
      <c r="BK131" s="5">
        <v>0</v>
      </c>
      <c r="BL131" s="5">
        <v>0</v>
      </c>
      <c r="BM131" s="5">
        <v>0</v>
      </c>
      <c r="BN131" s="5">
        <v>0</v>
      </c>
      <c r="BO131" s="10">
        <v>0</v>
      </c>
      <c r="BP131" s="10">
        <v>0</v>
      </c>
      <c r="BQ131" s="5">
        <v>0</v>
      </c>
      <c r="BR131" s="5">
        <v>0</v>
      </c>
      <c r="BS131" s="5">
        <v>0</v>
      </c>
      <c r="BT131" s="5">
        <v>0</v>
      </c>
      <c r="BU131" s="5">
        <v>0</v>
      </c>
      <c r="BV131" s="128">
        <v>0</v>
      </c>
      <c r="BW131" s="127">
        <v>0</v>
      </c>
      <c r="BX131" s="127">
        <v>0</v>
      </c>
      <c r="BY131" s="132">
        <v>0</v>
      </c>
      <c r="BZ131" s="127">
        <v>0</v>
      </c>
      <c r="CA131" s="5">
        <v>0</v>
      </c>
      <c r="CB131" s="5">
        <v>0</v>
      </c>
      <c r="CC131" s="5">
        <v>0</v>
      </c>
      <c r="CD131" s="5">
        <v>0</v>
      </c>
      <c r="CE131" s="5">
        <v>0</v>
      </c>
    </row>
    <row r="132" spans="1:83" x14ac:dyDescent="0.25">
      <c r="A132" s="1">
        <v>90</v>
      </c>
      <c r="B132" s="2" t="s">
        <v>217</v>
      </c>
      <c r="C132" s="2" t="s">
        <v>218</v>
      </c>
      <c r="D132" s="50">
        <v>0</v>
      </c>
      <c r="E132" s="50">
        <v>0</v>
      </c>
      <c r="F132" s="50">
        <v>0</v>
      </c>
      <c r="G132" s="50">
        <v>0</v>
      </c>
      <c r="H132" s="52">
        <v>0</v>
      </c>
      <c r="I132" s="51">
        <v>0</v>
      </c>
      <c r="J132" s="50">
        <v>0</v>
      </c>
      <c r="K132" s="50">
        <v>0</v>
      </c>
      <c r="L132" s="50">
        <v>0</v>
      </c>
      <c r="M132" s="50">
        <v>1</v>
      </c>
      <c r="N132" s="67">
        <v>0</v>
      </c>
      <c r="O132" s="66">
        <v>0</v>
      </c>
      <c r="P132" s="66">
        <v>0</v>
      </c>
      <c r="Q132" s="66">
        <v>0</v>
      </c>
      <c r="R132" s="66">
        <v>0</v>
      </c>
      <c r="S132" s="73">
        <v>0</v>
      </c>
      <c r="T132" s="72">
        <v>0</v>
      </c>
      <c r="U132" s="72">
        <v>0</v>
      </c>
      <c r="V132" s="72">
        <v>0</v>
      </c>
      <c r="W132" s="72">
        <v>0</v>
      </c>
      <c r="X132" s="79">
        <v>0</v>
      </c>
      <c r="Y132" s="78">
        <v>0</v>
      </c>
      <c r="Z132" s="78">
        <v>0</v>
      </c>
      <c r="AA132" s="78">
        <v>0</v>
      </c>
      <c r="AB132" s="78">
        <v>0</v>
      </c>
      <c r="AC132" s="85">
        <v>1</v>
      </c>
      <c r="AD132" s="84">
        <v>1</v>
      </c>
      <c r="AE132" s="84">
        <v>0</v>
      </c>
      <c r="AF132" s="84">
        <v>1</v>
      </c>
      <c r="AG132" s="84">
        <v>1</v>
      </c>
      <c r="AH132" s="91">
        <v>0</v>
      </c>
      <c r="AI132" s="90">
        <v>0</v>
      </c>
      <c r="AJ132" s="90">
        <v>0</v>
      </c>
      <c r="AK132" s="90">
        <v>0</v>
      </c>
      <c r="AL132" s="90">
        <v>0</v>
      </c>
      <c r="AM132" s="97">
        <v>1</v>
      </c>
      <c r="AN132" s="96">
        <v>1</v>
      </c>
      <c r="AO132" s="96">
        <v>1</v>
      </c>
      <c r="AP132" s="96">
        <v>0</v>
      </c>
      <c r="AQ132" s="96">
        <v>0</v>
      </c>
      <c r="AR132" s="105">
        <v>1</v>
      </c>
      <c r="AS132" s="104">
        <v>1</v>
      </c>
      <c r="AT132" s="104">
        <v>1</v>
      </c>
      <c r="AU132" s="109">
        <v>1</v>
      </c>
      <c r="AV132" s="104">
        <v>0</v>
      </c>
      <c r="AW132" s="114">
        <v>0</v>
      </c>
      <c r="AX132" s="113">
        <v>0</v>
      </c>
      <c r="AY132" s="113">
        <v>0</v>
      </c>
      <c r="AZ132" s="113">
        <v>1</v>
      </c>
      <c r="BA132" s="113">
        <v>0</v>
      </c>
      <c r="BB132" s="121">
        <v>1</v>
      </c>
      <c r="BC132" s="120">
        <v>1</v>
      </c>
      <c r="BD132" s="120">
        <v>1</v>
      </c>
      <c r="BE132" s="120">
        <v>0</v>
      </c>
      <c r="BF132" s="120">
        <v>0</v>
      </c>
      <c r="BG132" s="5">
        <v>0</v>
      </c>
      <c r="BH132" s="5">
        <v>0</v>
      </c>
      <c r="BI132" s="5">
        <v>0</v>
      </c>
      <c r="BJ132" s="5">
        <v>0</v>
      </c>
      <c r="BK132" s="5">
        <v>0</v>
      </c>
      <c r="BL132" s="5">
        <v>0</v>
      </c>
      <c r="BM132" s="5">
        <v>0</v>
      </c>
      <c r="BN132" s="5">
        <v>0</v>
      </c>
      <c r="BO132" s="10">
        <v>0</v>
      </c>
      <c r="BP132" s="10">
        <v>0</v>
      </c>
      <c r="BQ132" s="5">
        <v>0</v>
      </c>
      <c r="BR132" s="5">
        <v>0</v>
      </c>
      <c r="BS132" s="5">
        <v>0</v>
      </c>
      <c r="BT132" s="5">
        <v>1</v>
      </c>
      <c r="BU132" s="5">
        <v>1</v>
      </c>
      <c r="BV132" s="128">
        <v>0</v>
      </c>
      <c r="BW132" s="127">
        <v>0</v>
      </c>
      <c r="BX132" s="127">
        <v>0</v>
      </c>
      <c r="BY132" s="132">
        <v>0</v>
      </c>
      <c r="BZ132" s="127">
        <v>0</v>
      </c>
      <c r="CA132" s="5">
        <v>0</v>
      </c>
      <c r="CB132" s="5">
        <v>0</v>
      </c>
      <c r="CC132" s="5">
        <v>0</v>
      </c>
      <c r="CD132" s="5">
        <v>0</v>
      </c>
      <c r="CE132" s="5">
        <v>0</v>
      </c>
    </row>
    <row r="133" spans="1:83" x14ac:dyDescent="0.25">
      <c r="A133" s="1">
        <v>91</v>
      </c>
      <c r="B133" s="2" t="s">
        <v>219</v>
      </c>
      <c r="C133" s="2" t="s">
        <v>220</v>
      </c>
      <c r="D133" s="50">
        <v>0</v>
      </c>
      <c r="E133" s="50">
        <v>0</v>
      </c>
      <c r="F133" s="50">
        <v>0</v>
      </c>
      <c r="G133" s="50">
        <v>0</v>
      </c>
      <c r="H133" s="52">
        <v>0</v>
      </c>
      <c r="I133" s="53">
        <v>1</v>
      </c>
      <c r="J133" s="53">
        <v>1</v>
      </c>
      <c r="K133" s="50">
        <v>0</v>
      </c>
      <c r="L133" s="50">
        <v>1</v>
      </c>
      <c r="M133" s="50">
        <v>0</v>
      </c>
      <c r="N133" s="67">
        <v>1</v>
      </c>
      <c r="O133" s="66">
        <v>1</v>
      </c>
      <c r="P133" s="66">
        <v>0</v>
      </c>
      <c r="Q133" s="66">
        <v>0</v>
      </c>
      <c r="R133" s="66">
        <v>0</v>
      </c>
      <c r="S133" s="73">
        <v>0</v>
      </c>
      <c r="T133" s="72">
        <v>0</v>
      </c>
      <c r="U133" s="72">
        <v>0</v>
      </c>
      <c r="V133" s="72">
        <v>0</v>
      </c>
      <c r="W133" s="72">
        <v>0</v>
      </c>
      <c r="X133" s="79">
        <v>0</v>
      </c>
      <c r="Y133" s="78">
        <v>0</v>
      </c>
      <c r="Z133" s="78">
        <v>0</v>
      </c>
      <c r="AA133" s="78">
        <v>0</v>
      </c>
      <c r="AB133" s="78">
        <v>0</v>
      </c>
      <c r="AC133" s="85">
        <v>1</v>
      </c>
      <c r="AD133" s="84">
        <v>1</v>
      </c>
      <c r="AE133" s="84">
        <v>0</v>
      </c>
      <c r="AF133" s="84">
        <v>1</v>
      </c>
      <c r="AG133" s="84">
        <v>0</v>
      </c>
      <c r="AH133" s="91">
        <v>0</v>
      </c>
      <c r="AI133" s="90">
        <v>0</v>
      </c>
      <c r="AJ133" s="90">
        <v>0</v>
      </c>
      <c r="AK133" s="90">
        <v>0</v>
      </c>
      <c r="AL133" s="90">
        <v>0</v>
      </c>
      <c r="AM133" s="97">
        <v>0</v>
      </c>
      <c r="AN133" s="96">
        <v>0</v>
      </c>
      <c r="AO133" s="96">
        <v>0</v>
      </c>
      <c r="AP133" s="96">
        <v>0</v>
      </c>
      <c r="AQ133" s="96">
        <v>0</v>
      </c>
      <c r="AR133" s="105">
        <v>0</v>
      </c>
      <c r="AS133" s="104">
        <v>0</v>
      </c>
      <c r="AT133" s="104">
        <v>0</v>
      </c>
      <c r="AU133" s="109">
        <v>0</v>
      </c>
      <c r="AV133" s="104">
        <v>0</v>
      </c>
      <c r="AW133" s="114">
        <v>0</v>
      </c>
      <c r="AX133" s="113">
        <v>0</v>
      </c>
      <c r="AY133" s="113">
        <v>0</v>
      </c>
      <c r="AZ133" s="113">
        <v>0</v>
      </c>
      <c r="BA133" s="113">
        <v>0</v>
      </c>
      <c r="BB133" s="121">
        <v>0</v>
      </c>
      <c r="BC133" s="120">
        <v>0</v>
      </c>
      <c r="BD133" s="120">
        <v>0</v>
      </c>
      <c r="BE133" s="120">
        <v>0</v>
      </c>
      <c r="BF133" s="120">
        <v>0</v>
      </c>
      <c r="BG133" s="5">
        <v>0</v>
      </c>
      <c r="BH133" s="5">
        <v>0</v>
      </c>
      <c r="BI133" s="5">
        <v>0</v>
      </c>
      <c r="BJ133" s="5">
        <v>0</v>
      </c>
      <c r="BK133" s="5">
        <v>0</v>
      </c>
      <c r="BL133" s="5">
        <v>0</v>
      </c>
      <c r="BM133" s="5">
        <v>0</v>
      </c>
      <c r="BN133" s="5">
        <v>0</v>
      </c>
      <c r="BO133" s="10">
        <v>0</v>
      </c>
      <c r="BP133" s="10">
        <v>0</v>
      </c>
      <c r="BQ133" s="5">
        <v>0</v>
      </c>
      <c r="BR133" s="5">
        <v>0</v>
      </c>
      <c r="BS133" s="5">
        <v>0</v>
      </c>
      <c r="BT133" s="5">
        <v>0</v>
      </c>
      <c r="BU133" s="5">
        <v>0</v>
      </c>
      <c r="BV133" s="128">
        <v>0</v>
      </c>
      <c r="BW133" s="127">
        <v>0</v>
      </c>
      <c r="BX133" s="127">
        <v>0</v>
      </c>
      <c r="BY133" s="132">
        <v>0</v>
      </c>
      <c r="BZ133" s="127">
        <v>0</v>
      </c>
      <c r="CA133" s="5">
        <v>0</v>
      </c>
      <c r="CB133" s="5">
        <v>0</v>
      </c>
      <c r="CC133" s="5">
        <v>0</v>
      </c>
      <c r="CD133" s="5">
        <v>0</v>
      </c>
      <c r="CE133" s="5">
        <v>0</v>
      </c>
    </row>
    <row r="134" spans="1:83" ht="21" x14ac:dyDescent="0.25">
      <c r="A134" s="172" t="s">
        <v>223</v>
      </c>
      <c r="B134" s="170" t="s">
        <v>221</v>
      </c>
      <c r="C134" s="171"/>
      <c r="D134" s="50">
        <v>6</v>
      </c>
      <c r="E134" s="50">
        <v>5</v>
      </c>
      <c r="F134" s="50">
        <v>9</v>
      </c>
      <c r="G134" s="50">
        <v>20</v>
      </c>
      <c r="H134" s="52">
        <v>16</v>
      </c>
      <c r="I134" s="51">
        <v>25</v>
      </c>
      <c r="J134" s="50">
        <v>26</v>
      </c>
      <c r="K134" s="50">
        <v>25</v>
      </c>
      <c r="L134" s="50">
        <v>54</v>
      </c>
      <c r="M134" s="50">
        <v>52</v>
      </c>
      <c r="N134" s="67">
        <v>11</v>
      </c>
      <c r="O134" s="66">
        <v>12</v>
      </c>
      <c r="P134" s="66">
        <v>16</v>
      </c>
      <c r="Q134" s="66">
        <v>17</v>
      </c>
      <c r="R134" s="66">
        <v>15</v>
      </c>
      <c r="S134" s="73">
        <v>12</v>
      </c>
      <c r="T134" s="72">
        <v>14</v>
      </c>
      <c r="U134" s="72">
        <v>12</v>
      </c>
      <c r="V134" s="72">
        <v>16</v>
      </c>
      <c r="W134" s="72">
        <v>21</v>
      </c>
      <c r="X134" s="79">
        <v>10</v>
      </c>
      <c r="Y134" s="78">
        <v>11</v>
      </c>
      <c r="Z134" s="78">
        <v>12</v>
      </c>
      <c r="AA134" s="78">
        <v>12</v>
      </c>
      <c r="AB134" s="78">
        <v>12</v>
      </c>
      <c r="AC134" s="85">
        <v>51</v>
      </c>
      <c r="AD134" s="84">
        <v>43</v>
      </c>
      <c r="AE134" s="84">
        <v>55</v>
      </c>
      <c r="AF134" s="84">
        <v>41</v>
      </c>
      <c r="AG134" s="84">
        <v>62</v>
      </c>
      <c r="AH134" s="91">
        <v>9</v>
      </c>
      <c r="AI134" s="90">
        <v>10</v>
      </c>
      <c r="AJ134" s="90">
        <v>11</v>
      </c>
      <c r="AK134" s="90">
        <v>14</v>
      </c>
      <c r="AL134" s="90">
        <v>15</v>
      </c>
      <c r="AM134" s="97">
        <v>8</v>
      </c>
      <c r="AN134" s="96">
        <v>11</v>
      </c>
      <c r="AO134" s="96">
        <v>6</v>
      </c>
      <c r="AP134" s="96">
        <v>8</v>
      </c>
      <c r="AQ134" s="96">
        <v>5</v>
      </c>
      <c r="AR134" s="105">
        <v>9</v>
      </c>
      <c r="AS134" s="104">
        <v>9</v>
      </c>
      <c r="AT134" s="104">
        <v>10</v>
      </c>
      <c r="AU134" s="104">
        <v>12</v>
      </c>
      <c r="AV134" s="104">
        <v>15</v>
      </c>
      <c r="AW134" s="114">
        <v>7</v>
      </c>
      <c r="AX134" s="113">
        <v>9</v>
      </c>
      <c r="AY134" s="113">
        <v>9</v>
      </c>
      <c r="AZ134" s="113">
        <v>16</v>
      </c>
      <c r="BA134" s="113">
        <v>17</v>
      </c>
      <c r="BB134" s="121">
        <v>8</v>
      </c>
      <c r="BC134" s="120">
        <v>9</v>
      </c>
      <c r="BD134" s="120">
        <v>11</v>
      </c>
      <c r="BE134" s="120">
        <v>17</v>
      </c>
      <c r="BF134" s="120">
        <v>18</v>
      </c>
      <c r="BG134" s="5">
        <f t="shared" ref="BG134:BH134" si="0">SUM(BG5:BG133)</f>
        <v>11</v>
      </c>
      <c r="BH134" s="5">
        <f t="shared" si="0"/>
        <v>13</v>
      </c>
      <c r="BI134" s="5">
        <f t="shared" ref="BI134" si="1">SUM(BI5:BI133)</f>
        <v>12</v>
      </c>
      <c r="BJ134" s="5">
        <f t="shared" ref="BJ134" si="2">SUM(BJ5:BJ133)</f>
        <v>8</v>
      </c>
      <c r="BK134" s="5">
        <f t="shared" ref="BK134" si="3">SUM(BK5:BK133)</f>
        <v>7</v>
      </c>
      <c r="BL134" s="5">
        <f t="shared" ref="BL134:BU134" si="4">SUM(BL5:BL133)</f>
        <v>16</v>
      </c>
      <c r="BM134" s="5">
        <f t="shared" si="4"/>
        <v>17</v>
      </c>
      <c r="BN134" s="5">
        <f t="shared" si="4"/>
        <v>18</v>
      </c>
      <c r="BO134" s="10">
        <f t="shared" si="4"/>
        <v>6</v>
      </c>
      <c r="BP134" s="10">
        <f t="shared" si="4"/>
        <v>7</v>
      </c>
      <c r="BQ134" s="5">
        <f t="shared" si="4"/>
        <v>9</v>
      </c>
      <c r="BR134" s="5">
        <f t="shared" si="4"/>
        <v>9</v>
      </c>
      <c r="BS134" s="5">
        <f t="shared" si="4"/>
        <v>11</v>
      </c>
      <c r="BT134" s="5">
        <f t="shared" si="4"/>
        <v>17</v>
      </c>
      <c r="BU134" s="5">
        <f t="shared" si="4"/>
        <v>18</v>
      </c>
      <c r="BV134" s="128">
        <v>11</v>
      </c>
      <c r="BW134" s="127">
        <v>17</v>
      </c>
      <c r="BX134" s="127">
        <v>15</v>
      </c>
      <c r="BY134" s="127">
        <v>18</v>
      </c>
      <c r="BZ134" s="127">
        <v>30</v>
      </c>
      <c r="CA134" s="5">
        <f t="shared" ref="CA134:CE134" si="5">SUM(CA5:CA133)</f>
        <v>12</v>
      </c>
      <c r="CB134" s="5">
        <f t="shared" si="5"/>
        <v>17</v>
      </c>
      <c r="CC134" s="5">
        <f t="shared" si="5"/>
        <v>17</v>
      </c>
      <c r="CD134" s="5">
        <f t="shared" si="5"/>
        <v>24</v>
      </c>
      <c r="CE134" s="5">
        <f t="shared" si="5"/>
        <v>33</v>
      </c>
    </row>
    <row r="135" spans="1:83" ht="21" customHeight="1" x14ac:dyDescent="0.25">
      <c r="A135" s="172"/>
      <c r="B135" s="170" t="s">
        <v>222</v>
      </c>
      <c r="C135" s="171"/>
      <c r="D135" s="62">
        <v>6.5934065934065936E-2</v>
      </c>
      <c r="E135" s="62">
        <v>5.4945054945054944E-2</v>
      </c>
      <c r="F135" s="62">
        <v>9.8901098901098897E-2</v>
      </c>
      <c r="G135" s="62">
        <v>0.21978021978021978</v>
      </c>
      <c r="H135" s="63">
        <v>0.17582417582417584</v>
      </c>
      <c r="I135" s="62">
        <v>0.27472527472527475</v>
      </c>
      <c r="J135" s="62">
        <v>0.2857142857142857</v>
      </c>
      <c r="K135" s="62">
        <v>0.27472527472527475</v>
      </c>
      <c r="L135" s="62">
        <v>0.59340659340659341</v>
      </c>
      <c r="M135" s="62">
        <v>0.5714285714285714</v>
      </c>
      <c r="N135" s="71">
        <v>0.12087912087912088</v>
      </c>
      <c r="O135" s="71">
        <v>0.13186813186813187</v>
      </c>
      <c r="P135" s="71">
        <v>0.17582417582417584</v>
      </c>
      <c r="Q135" s="71">
        <v>0.18681318681318682</v>
      </c>
      <c r="R135" s="71">
        <v>0.16483516483516483</v>
      </c>
      <c r="S135" s="77">
        <v>0.13186813186813187</v>
      </c>
      <c r="T135" s="77">
        <v>0.15384615384615385</v>
      </c>
      <c r="U135" s="77">
        <v>0.13186813186813187</v>
      </c>
      <c r="V135" s="77">
        <v>0.17582417582417584</v>
      </c>
      <c r="W135" s="77">
        <v>0.23076923076923078</v>
      </c>
      <c r="X135" s="83">
        <v>0.10989010989010989</v>
      </c>
      <c r="Y135" s="83">
        <v>0.12087912087912088</v>
      </c>
      <c r="Z135" s="83">
        <v>0.13186813186813187</v>
      </c>
      <c r="AA135" s="83">
        <v>0.13186813186813187</v>
      </c>
      <c r="AB135" s="83">
        <v>0.13186813186813187</v>
      </c>
      <c r="AC135" s="89">
        <v>0.56043956043956045</v>
      </c>
      <c r="AD135" s="89">
        <v>0.47252747252747251</v>
      </c>
      <c r="AE135" s="89">
        <v>0.60439560439560436</v>
      </c>
      <c r="AF135" s="89">
        <v>0.45054945054945056</v>
      </c>
      <c r="AG135" s="89">
        <v>0.68131868131868134</v>
      </c>
      <c r="AH135" s="95">
        <v>9.8901098901098897E-2</v>
      </c>
      <c r="AI135" s="95">
        <v>0.10989010989010989</v>
      </c>
      <c r="AJ135" s="95">
        <v>0.12087912087912088</v>
      </c>
      <c r="AK135" s="95">
        <v>0.15384615384615385</v>
      </c>
      <c r="AL135" s="95">
        <v>0.16483516483516483</v>
      </c>
      <c r="AM135" s="102">
        <v>8.7912087912087919E-2</v>
      </c>
      <c r="AN135" s="102">
        <v>0.12087912087912088</v>
      </c>
      <c r="AO135" s="102">
        <v>6.5934065934065936E-2</v>
      </c>
      <c r="AP135" s="102">
        <v>8.7912087912087919E-2</v>
      </c>
      <c r="AQ135" s="102">
        <v>5.4945054945054944E-2</v>
      </c>
      <c r="AR135" s="111">
        <v>9.8901098901098897E-2</v>
      </c>
      <c r="AS135" s="111">
        <v>9.8901098901098897E-2</v>
      </c>
      <c r="AT135" s="111">
        <v>0.10989010989010989</v>
      </c>
      <c r="AU135" s="111">
        <v>0.13186813186813187</v>
      </c>
      <c r="AV135" s="111">
        <v>0.16483516483516483</v>
      </c>
      <c r="AW135" s="118">
        <v>7.6923076923076927E-2</v>
      </c>
      <c r="AX135" s="118">
        <v>9.8901098901098897E-2</v>
      </c>
      <c r="AY135" s="118">
        <v>9.8901098901098897E-2</v>
      </c>
      <c r="AZ135" s="118">
        <v>0.17582417582417584</v>
      </c>
      <c r="BA135" s="118">
        <v>0.18681318681318682</v>
      </c>
      <c r="BB135" s="125">
        <v>8.7912087912087919E-2</v>
      </c>
      <c r="BC135" s="125">
        <v>9.8901098901098897E-2</v>
      </c>
      <c r="BD135" s="125">
        <v>0.12087912087912088</v>
      </c>
      <c r="BE135" s="125">
        <v>0.18681318681318682</v>
      </c>
      <c r="BF135" s="125">
        <v>0.19780219780219779</v>
      </c>
      <c r="BG135" s="9">
        <f t="shared" ref="BG135:BH135" si="6">BG134/91</f>
        <v>0.12087912087912088</v>
      </c>
      <c r="BH135" s="9">
        <f t="shared" si="6"/>
        <v>0.14285714285714285</v>
      </c>
      <c r="BI135" s="9">
        <f t="shared" ref="BI135" si="7">BI134/91</f>
        <v>0.13186813186813187</v>
      </c>
      <c r="BJ135" s="9">
        <f t="shared" ref="BJ135" si="8">BJ134/91</f>
        <v>8.7912087912087919E-2</v>
      </c>
      <c r="BK135" s="9">
        <f t="shared" ref="BK135" si="9">BK134/91</f>
        <v>7.6923076923076927E-2</v>
      </c>
      <c r="BL135" s="9">
        <f t="shared" ref="BL135:BU135" si="10">BL134/91</f>
        <v>0.17582417582417584</v>
      </c>
      <c r="BM135" s="9">
        <f t="shared" si="10"/>
        <v>0.18681318681318682</v>
      </c>
      <c r="BN135" s="9">
        <f t="shared" si="10"/>
        <v>0.19780219780219779</v>
      </c>
      <c r="BO135" s="9">
        <f t="shared" si="10"/>
        <v>6.5934065934065936E-2</v>
      </c>
      <c r="BP135" s="9">
        <f t="shared" si="10"/>
        <v>7.6923076923076927E-2</v>
      </c>
      <c r="BQ135" s="9">
        <f t="shared" si="10"/>
        <v>9.8901098901098897E-2</v>
      </c>
      <c r="BR135" s="9">
        <f t="shared" si="10"/>
        <v>9.8901098901098897E-2</v>
      </c>
      <c r="BS135" s="9">
        <f t="shared" si="10"/>
        <v>0.12087912087912088</v>
      </c>
      <c r="BT135" s="9">
        <f t="shared" si="10"/>
        <v>0.18681318681318682</v>
      </c>
      <c r="BU135" s="9">
        <f t="shared" si="10"/>
        <v>0.19780219780219779</v>
      </c>
      <c r="BV135" s="134">
        <v>0.12087912087912088</v>
      </c>
      <c r="BW135" s="134">
        <v>0.18681318681318682</v>
      </c>
      <c r="BX135" s="134">
        <v>0.16483516483516483</v>
      </c>
      <c r="BY135" s="134">
        <v>0.19780219780219779</v>
      </c>
      <c r="BZ135" s="134">
        <v>0.32967032967032966</v>
      </c>
      <c r="CA135" s="9">
        <f t="shared" ref="CA135:CE135" si="11">CA134/91</f>
        <v>0.13186813186813187</v>
      </c>
      <c r="CB135" s="9">
        <f t="shared" si="11"/>
        <v>0.18681318681318682</v>
      </c>
      <c r="CC135" s="9">
        <f t="shared" si="11"/>
        <v>0.18681318681318682</v>
      </c>
      <c r="CD135" s="9">
        <f t="shared" si="11"/>
        <v>0.26373626373626374</v>
      </c>
      <c r="CE135" s="9">
        <f t="shared" si="11"/>
        <v>0.36263736263736263</v>
      </c>
    </row>
    <row r="138" spans="1:83" ht="15.75" x14ac:dyDescent="0.25">
      <c r="A138" s="163" t="s">
        <v>230</v>
      </c>
      <c r="B138" s="163"/>
      <c r="C138" s="163"/>
      <c r="D138" s="163"/>
    </row>
    <row r="139" spans="1:83" ht="15.75" x14ac:dyDescent="0.25">
      <c r="A139" s="163" t="s">
        <v>229</v>
      </c>
      <c r="B139" s="163"/>
      <c r="C139" s="163"/>
      <c r="D139" s="163"/>
    </row>
    <row r="141" spans="1:83" x14ac:dyDescent="0.25">
      <c r="D141">
        <v>6.5934065934065936E-2</v>
      </c>
      <c r="E141">
        <v>5.4945054945054944E-2</v>
      </c>
      <c r="F141">
        <v>9.8901098901098897E-2</v>
      </c>
      <c r="G141">
        <v>0.21978021978021978</v>
      </c>
      <c r="H141">
        <v>0.17582417582417584</v>
      </c>
      <c r="I141">
        <v>0.27472527472527475</v>
      </c>
      <c r="J141">
        <v>0.2857142857142857</v>
      </c>
      <c r="K141">
        <v>0.27472527472527475</v>
      </c>
      <c r="L141">
        <v>0.59340659340659341</v>
      </c>
      <c r="M141">
        <v>0.5714285714285714</v>
      </c>
      <c r="N141">
        <v>0.12087912087912088</v>
      </c>
      <c r="O141">
        <v>0.13186813186813187</v>
      </c>
      <c r="P141">
        <v>0.17582417582417584</v>
      </c>
      <c r="Q141">
        <v>0.18681318681318682</v>
      </c>
      <c r="R141">
        <v>0.16483516483516483</v>
      </c>
      <c r="S141">
        <v>0.13186813186813187</v>
      </c>
      <c r="T141">
        <v>0.15384615384615385</v>
      </c>
      <c r="U141">
        <v>0.13186813186813187</v>
      </c>
      <c r="V141">
        <v>0.17582417582417584</v>
      </c>
      <c r="W141">
        <v>0.23076923076923078</v>
      </c>
      <c r="X141">
        <v>0.10989010989010989</v>
      </c>
      <c r="Y141">
        <v>0.12087912087912088</v>
      </c>
      <c r="Z141">
        <v>0.13186813186813187</v>
      </c>
      <c r="AA141">
        <v>0.13186813186813187</v>
      </c>
      <c r="AB141">
        <v>0.13186813186813187</v>
      </c>
      <c r="AC141">
        <v>0.56043956043956045</v>
      </c>
      <c r="AD141">
        <v>0.47252747252747251</v>
      </c>
      <c r="AE141">
        <v>0.60439560439560436</v>
      </c>
      <c r="AF141">
        <v>0.45054945054945056</v>
      </c>
      <c r="AG141">
        <v>0.68131868131868134</v>
      </c>
      <c r="AH141">
        <v>9.8901098901098897E-2</v>
      </c>
      <c r="AI141">
        <v>0.10989010989010989</v>
      </c>
      <c r="AJ141">
        <v>0.12087912087912088</v>
      </c>
      <c r="AK141">
        <v>0.15384615384615385</v>
      </c>
      <c r="AL141">
        <v>0.16483516483516483</v>
      </c>
      <c r="AM141">
        <v>8.7912087912087919E-2</v>
      </c>
      <c r="AN141">
        <v>0.12087912087912088</v>
      </c>
      <c r="AO141">
        <v>6.5934065934065936E-2</v>
      </c>
      <c r="AP141">
        <v>8.7912087912087919E-2</v>
      </c>
      <c r="AQ141">
        <v>5.4945054945054944E-2</v>
      </c>
      <c r="AR141">
        <v>9.8901098901098897E-2</v>
      </c>
      <c r="AS141">
        <v>9.8901098901098897E-2</v>
      </c>
      <c r="AT141">
        <v>0.10989010989010989</v>
      </c>
      <c r="AU141">
        <v>0.13186813186813187</v>
      </c>
      <c r="AV141">
        <v>0.16483516483516483</v>
      </c>
      <c r="AW141">
        <v>7.6923076923076927E-2</v>
      </c>
      <c r="AX141">
        <v>9.8901098901098897E-2</v>
      </c>
      <c r="AY141">
        <v>9.8901098901098897E-2</v>
      </c>
      <c r="AZ141">
        <v>0.17582417582417584</v>
      </c>
      <c r="BA141">
        <v>0.18681318681318682</v>
      </c>
      <c r="BB141">
        <v>8.7912087912087919E-2</v>
      </c>
      <c r="BC141">
        <v>9.8901098901098897E-2</v>
      </c>
      <c r="BD141">
        <v>0.12087912087912088</v>
      </c>
      <c r="BE141">
        <v>0.18681318681318682</v>
      </c>
      <c r="BF141">
        <v>0.19780219780219779</v>
      </c>
      <c r="BG141">
        <v>0.12087912087912088</v>
      </c>
      <c r="BH141">
        <v>0.14285714285714285</v>
      </c>
      <c r="BI141">
        <v>0.13186813186813187</v>
      </c>
      <c r="BJ141">
        <v>8.7912087912087919E-2</v>
      </c>
      <c r="BK141">
        <v>7.6923076923076927E-2</v>
      </c>
      <c r="BL141">
        <v>0.17582417582417584</v>
      </c>
      <c r="BM141">
        <v>0.18681318681318682</v>
      </c>
      <c r="BN141">
        <v>0.19780219780219779</v>
      </c>
      <c r="BO141">
        <v>6.5934065934065936E-2</v>
      </c>
      <c r="BP141">
        <v>7.6923076923076927E-2</v>
      </c>
      <c r="BQ141">
        <v>9.8901098901098897E-2</v>
      </c>
      <c r="BR141">
        <v>9.8901098901098897E-2</v>
      </c>
      <c r="BS141">
        <v>0.12087912087912088</v>
      </c>
      <c r="BT141">
        <v>0.18681318681318682</v>
      </c>
      <c r="BU141">
        <v>0.19780219780219779</v>
      </c>
      <c r="BV141">
        <v>0.12087912087912088</v>
      </c>
      <c r="BW141">
        <v>0.18681318681318682</v>
      </c>
      <c r="BX141">
        <v>0.16483516483516483</v>
      </c>
      <c r="BY141">
        <v>0.19780219780219779</v>
      </c>
      <c r="BZ141">
        <v>0.32967032967032966</v>
      </c>
      <c r="CA141">
        <v>0.13186813186813187</v>
      </c>
      <c r="CB141">
        <v>0.18681318681318682</v>
      </c>
      <c r="CC141">
        <v>0.18681318681318682</v>
      </c>
      <c r="CD141">
        <v>0.26373626373626374</v>
      </c>
      <c r="CE141">
        <v>0.36263736263736263</v>
      </c>
    </row>
  </sheetData>
  <mergeCells count="64">
    <mergeCell ref="BG1:BK1"/>
    <mergeCell ref="AC1:AG1"/>
    <mergeCell ref="AH1:AL1"/>
    <mergeCell ref="X1:AB1"/>
    <mergeCell ref="AM1:AQ1"/>
    <mergeCell ref="AR1:AV1"/>
    <mergeCell ref="AW1:BA1"/>
    <mergeCell ref="BB1:BF1"/>
    <mergeCell ref="N1:R1"/>
    <mergeCell ref="A3:C3"/>
    <mergeCell ref="A4:C4"/>
    <mergeCell ref="A9:C9"/>
    <mergeCell ref="S1:W1"/>
    <mergeCell ref="A1:A2"/>
    <mergeCell ref="B1:B2"/>
    <mergeCell ref="C1:C2"/>
    <mergeCell ref="D1:H1"/>
    <mergeCell ref="I1:M1"/>
    <mergeCell ref="A17:C17"/>
    <mergeCell ref="A21:C21"/>
    <mergeCell ref="A12:C12"/>
    <mergeCell ref="A15:C15"/>
    <mergeCell ref="A18:C18"/>
    <mergeCell ref="A27:C27"/>
    <mergeCell ref="A31:C31"/>
    <mergeCell ref="A36:C36"/>
    <mergeCell ref="A44:C44"/>
    <mergeCell ref="A50:C50"/>
    <mergeCell ref="A53:C53"/>
    <mergeCell ref="A55:C55"/>
    <mergeCell ref="A57:C57"/>
    <mergeCell ref="A59:C59"/>
    <mergeCell ref="A62:C62"/>
    <mergeCell ref="A82:C82"/>
    <mergeCell ref="A84:C84"/>
    <mergeCell ref="A87:C87"/>
    <mergeCell ref="A64:C64"/>
    <mergeCell ref="A65:C65"/>
    <mergeCell ref="A69:C69"/>
    <mergeCell ref="A71:C71"/>
    <mergeCell ref="A76:C76"/>
    <mergeCell ref="A139:D139"/>
    <mergeCell ref="A110:C110"/>
    <mergeCell ref="A112:C112"/>
    <mergeCell ref="B134:C134"/>
    <mergeCell ref="B135:C135"/>
    <mergeCell ref="A134:A135"/>
    <mergeCell ref="A124:C124"/>
    <mergeCell ref="CA1:CE1"/>
    <mergeCell ref="BQ1:BU1"/>
    <mergeCell ref="BV1:BZ1"/>
    <mergeCell ref="BL1:BP1"/>
    <mergeCell ref="A138:D138"/>
    <mergeCell ref="A101:C101"/>
    <mergeCell ref="A103:C103"/>
    <mergeCell ref="A105:C105"/>
    <mergeCell ref="A107:C107"/>
    <mergeCell ref="A90:C90"/>
    <mergeCell ref="A93:C93"/>
    <mergeCell ref="A95:C95"/>
    <mergeCell ref="A97:C97"/>
    <mergeCell ref="A99:C99"/>
    <mergeCell ref="A89:C89"/>
    <mergeCell ref="A80:C8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5"/>
  <sheetViews>
    <sheetView topLeftCell="A56" zoomScale="66" zoomScaleNormal="66" workbookViewId="0">
      <selection activeCell="Q4" sqref="Q4:Q83"/>
    </sheetView>
  </sheetViews>
  <sheetFormatPr defaultRowHeight="15" x14ac:dyDescent="0.25"/>
  <cols>
    <col min="2" max="2" width="14.85546875" customWidth="1"/>
    <col min="3" max="3" width="30.140625" customWidth="1"/>
    <col min="4" max="4" width="12.5703125" customWidth="1"/>
    <col min="5" max="5" width="30.42578125" customWidth="1"/>
    <col min="6" max="6" width="25.5703125" customWidth="1"/>
    <col min="7" max="7" width="21.7109375" customWidth="1"/>
    <col min="8" max="8" width="28.140625" customWidth="1"/>
    <col min="9" max="9" width="25" customWidth="1"/>
    <col min="10" max="10" width="22" customWidth="1"/>
    <col min="11" max="11" width="26.85546875" customWidth="1"/>
    <col min="12" max="12" width="20.5703125" customWidth="1"/>
    <col min="13" max="13" width="27" style="15" customWidth="1"/>
    <col min="14" max="14" width="18.7109375" style="15" customWidth="1"/>
    <col min="15" max="15" width="22" customWidth="1"/>
    <col min="16" max="16" width="17.5703125" style="15" customWidth="1"/>
    <col min="17" max="17" width="28" style="18" customWidth="1"/>
  </cols>
  <sheetData>
    <row r="1" spans="1:17" x14ac:dyDescent="0.25">
      <c r="A1" s="206" t="s">
        <v>244</v>
      </c>
      <c r="B1" s="235" t="s">
        <v>245</v>
      </c>
      <c r="C1" s="235" t="s">
        <v>246</v>
      </c>
      <c r="D1" s="235" t="s">
        <v>247</v>
      </c>
      <c r="E1" s="235" t="s">
        <v>248</v>
      </c>
      <c r="F1" s="225" t="s">
        <v>261</v>
      </c>
      <c r="G1" s="226"/>
      <c r="H1" s="227"/>
      <c r="I1" s="231"/>
      <c r="J1" s="232"/>
      <c r="K1" s="17" t="s">
        <v>252</v>
      </c>
      <c r="L1" s="220" t="s">
        <v>254</v>
      </c>
      <c r="M1" s="221"/>
      <c r="N1" s="204" t="s">
        <v>266</v>
      </c>
      <c r="O1" s="220" t="s">
        <v>257</v>
      </c>
      <c r="P1" s="221"/>
      <c r="Q1" s="218" t="s">
        <v>260</v>
      </c>
    </row>
    <row r="2" spans="1:17" ht="15.75" customHeight="1" x14ac:dyDescent="0.25">
      <c r="A2" s="207"/>
      <c r="B2" s="236"/>
      <c r="C2" s="236"/>
      <c r="D2" s="236"/>
      <c r="E2" s="236"/>
      <c r="F2" s="228"/>
      <c r="G2" s="229"/>
      <c r="H2" s="230"/>
      <c r="I2" s="233"/>
      <c r="J2" s="234"/>
      <c r="K2" s="20" t="s">
        <v>253</v>
      </c>
      <c r="L2" s="20" t="s">
        <v>255</v>
      </c>
      <c r="M2" s="21" t="s">
        <v>256</v>
      </c>
      <c r="N2" s="205"/>
      <c r="O2" s="20" t="s">
        <v>258</v>
      </c>
      <c r="P2" s="21" t="s">
        <v>259</v>
      </c>
      <c r="Q2" s="219"/>
    </row>
    <row r="3" spans="1:17" ht="15.75" customHeight="1" x14ac:dyDescent="0.25">
      <c r="A3" s="208"/>
      <c r="B3" s="237"/>
      <c r="C3" s="237"/>
      <c r="D3" s="237"/>
      <c r="E3" s="237"/>
      <c r="F3" s="19" t="s">
        <v>249</v>
      </c>
      <c r="G3" s="19" t="s">
        <v>250</v>
      </c>
      <c r="H3" s="19" t="s">
        <v>265</v>
      </c>
      <c r="I3" s="19" t="s">
        <v>267</v>
      </c>
      <c r="J3" s="19" t="s">
        <v>251</v>
      </c>
      <c r="K3" s="12"/>
      <c r="L3" s="13"/>
      <c r="M3" s="14"/>
      <c r="N3" s="14"/>
      <c r="O3" s="13"/>
      <c r="P3" s="14"/>
      <c r="Q3" s="16"/>
    </row>
    <row r="4" spans="1:17" ht="15.75" customHeight="1" x14ac:dyDescent="0.25">
      <c r="A4" s="201" t="s">
        <v>271</v>
      </c>
      <c r="B4" s="238" t="s">
        <v>231</v>
      </c>
      <c r="C4" s="238" t="s">
        <v>272</v>
      </c>
      <c r="D4" s="12">
        <v>2018</v>
      </c>
      <c r="E4" s="30">
        <v>6624774000000</v>
      </c>
      <c r="F4" s="31">
        <v>2579000000</v>
      </c>
      <c r="G4" s="31">
        <v>268740000000</v>
      </c>
      <c r="H4" s="30">
        <f>F4+G4</f>
        <v>271319000000</v>
      </c>
      <c r="I4" s="30">
        <v>188689000000</v>
      </c>
      <c r="J4" s="30">
        <f>H4-I4</f>
        <v>82630000000</v>
      </c>
      <c r="K4" s="30">
        <f>E4-J4</f>
        <v>6542144000000</v>
      </c>
      <c r="L4" s="30">
        <v>3300200000000</v>
      </c>
      <c r="M4" s="29">
        <f>K4/L4</f>
        <v>1.9823477365008182</v>
      </c>
      <c r="N4" s="29">
        <f>K4/I4</f>
        <v>34.671570679795856</v>
      </c>
      <c r="O4" s="30">
        <f>K4-I4</f>
        <v>6353455000000</v>
      </c>
      <c r="P4" s="29">
        <f>O4/K4</f>
        <v>0.97115792620890029</v>
      </c>
      <c r="Q4" s="29">
        <f>M4+N4+P4</f>
        <v>37.625076342505579</v>
      </c>
    </row>
    <row r="5" spans="1:17" x14ac:dyDescent="0.25">
      <c r="A5" s="202"/>
      <c r="B5" s="239"/>
      <c r="C5" s="239"/>
      <c r="D5" s="12">
        <v>2019</v>
      </c>
      <c r="E5" s="30">
        <v>8385122000000</v>
      </c>
      <c r="F5" s="30">
        <v>4180000000</v>
      </c>
      <c r="G5" s="30">
        <v>333221000000</v>
      </c>
      <c r="H5" s="30">
        <f t="shared" ref="H5:H13" si="0">F5+G5</f>
        <v>337401000000</v>
      </c>
      <c r="I5" s="30">
        <v>225911000000</v>
      </c>
      <c r="J5" s="30">
        <f t="shared" ref="J5:J38" si="1">H5-I5</f>
        <v>111490000000</v>
      </c>
      <c r="K5" s="30">
        <f t="shared" ref="K5:K38" si="2">E5-J5</f>
        <v>8273632000000</v>
      </c>
      <c r="L5" s="30">
        <v>3576698000000</v>
      </c>
      <c r="M5" s="29">
        <f t="shared" ref="M5:M38" si="3">K5/L5</f>
        <v>2.3132039663399033</v>
      </c>
      <c r="N5" s="29">
        <f t="shared" ref="N5:N38" si="4">K5/I5</f>
        <v>36.623413645196557</v>
      </c>
      <c r="O5" s="30">
        <f t="shared" ref="O5:O38" si="5">K5-I5</f>
        <v>8047721000000</v>
      </c>
      <c r="P5" s="29">
        <f t="shared" ref="P5:P38" si="6">O5/K5</f>
        <v>0.97269506306299336</v>
      </c>
      <c r="Q5" s="29">
        <f t="shared" ref="Q5:Q38" si="7">M5+N5+P5</f>
        <v>39.909312674599455</v>
      </c>
    </row>
    <row r="6" spans="1:17" x14ac:dyDescent="0.25">
      <c r="A6" s="202"/>
      <c r="B6" s="239"/>
      <c r="C6" s="239"/>
      <c r="D6" s="12">
        <v>2020</v>
      </c>
      <c r="E6" s="30">
        <v>7726945000000</v>
      </c>
      <c r="F6" s="30">
        <v>2744000000</v>
      </c>
      <c r="G6" s="30">
        <v>302482000000</v>
      </c>
      <c r="H6" s="30">
        <f t="shared" si="0"/>
        <v>305226000000</v>
      </c>
      <c r="I6" s="30">
        <v>203712000000</v>
      </c>
      <c r="J6" s="30">
        <f t="shared" si="1"/>
        <v>101514000000</v>
      </c>
      <c r="K6" s="30">
        <f t="shared" si="2"/>
        <v>7625431000000</v>
      </c>
      <c r="L6" s="30">
        <v>3740946000000</v>
      </c>
      <c r="M6" s="29">
        <f t="shared" si="3"/>
        <v>2.0383697064860065</v>
      </c>
      <c r="N6" s="29">
        <f t="shared" si="4"/>
        <v>37.432409480050268</v>
      </c>
      <c r="O6" s="30">
        <f t="shared" si="5"/>
        <v>7421719000000</v>
      </c>
      <c r="P6" s="29">
        <f t="shared" si="6"/>
        <v>0.97328518217527638</v>
      </c>
      <c r="Q6" s="29">
        <f t="shared" si="7"/>
        <v>40.444064368711551</v>
      </c>
    </row>
    <row r="7" spans="1:17" x14ac:dyDescent="0.25">
      <c r="A7" s="202"/>
      <c r="B7" s="239"/>
      <c r="C7" s="239"/>
      <c r="D7" s="12">
        <v>2021</v>
      </c>
      <c r="E7" s="30">
        <v>8136563000000</v>
      </c>
      <c r="F7" s="30">
        <v>2064000000</v>
      </c>
      <c r="G7" s="30">
        <v>328202000000</v>
      </c>
      <c r="H7" s="30">
        <f t="shared" si="0"/>
        <v>330266000000</v>
      </c>
      <c r="I7" s="30">
        <v>214222000000</v>
      </c>
      <c r="J7" s="30">
        <f t="shared" si="1"/>
        <v>116044000000</v>
      </c>
      <c r="K7" s="30">
        <f t="shared" si="2"/>
        <v>8020519000000</v>
      </c>
      <c r="L7" s="30">
        <v>3778134000000</v>
      </c>
      <c r="M7" s="29">
        <f t="shared" si="3"/>
        <v>2.1228783838794496</v>
      </c>
      <c r="N7" s="29">
        <f t="shared" si="4"/>
        <v>37.440220892345323</v>
      </c>
      <c r="O7" s="30">
        <f t="shared" si="5"/>
        <v>7806297000000</v>
      </c>
      <c r="P7" s="29">
        <f t="shared" si="6"/>
        <v>0.97329075587253144</v>
      </c>
      <c r="Q7" s="29">
        <f t="shared" si="7"/>
        <v>40.536390032097309</v>
      </c>
    </row>
    <row r="8" spans="1:17" x14ac:dyDescent="0.25">
      <c r="A8" s="203"/>
      <c r="B8" s="240"/>
      <c r="C8" s="240"/>
      <c r="D8" s="12">
        <v>2022</v>
      </c>
      <c r="E8" s="30">
        <v>12305690000000</v>
      </c>
      <c r="F8" s="30">
        <v>5158000000</v>
      </c>
      <c r="G8" s="30">
        <v>409160000000</v>
      </c>
      <c r="H8" s="30">
        <f t="shared" si="0"/>
        <v>414318000000</v>
      </c>
      <c r="I8" s="30">
        <v>292504000000</v>
      </c>
      <c r="J8" s="30">
        <f t="shared" si="1"/>
        <v>121814000000</v>
      </c>
      <c r="K8" s="30">
        <f t="shared" si="2"/>
        <v>12183876000000</v>
      </c>
      <c r="L8" s="30">
        <v>4117211000000</v>
      </c>
      <c r="M8" s="29">
        <f t="shared" si="3"/>
        <v>2.9592546993583762</v>
      </c>
      <c r="N8" s="29">
        <f t="shared" si="4"/>
        <v>41.653707299729234</v>
      </c>
      <c r="O8" s="30">
        <f t="shared" si="5"/>
        <v>11891372000000</v>
      </c>
      <c r="P8" s="29">
        <f t="shared" si="6"/>
        <v>0.97599253308224743</v>
      </c>
      <c r="Q8" s="29">
        <f t="shared" si="7"/>
        <v>45.588954532169858</v>
      </c>
    </row>
    <row r="9" spans="1:17" ht="15.75" customHeight="1" x14ac:dyDescent="0.25">
      <c r="A9" s="201">
        <v>2</v>
      </c>
      <c r="B9" s="195" t="s">
        <v>232</v>
      </c>
      <c r="C9" s="195" t="s">
        <v>273</v>
      </c>
      <c r="D9" s="12">
        <v>2018</v>
      </c>
      <c r="E9" s="30">
        <v>23548144117000</v>
      </c>
      <c r="F9" s="30">
        <v>68959945000</v>
      </c>
      <c r="G9" s="30">
        <v>570157918000</v>
      </c>
      <c r="H9" s="30">
        <f t="shared" si="0"/>
        <v>639117863000</v>
      </c>
      <c r="I9" s="30">
        <v>386563118000</v>
      </c>
      <c r="J9" s="30">
        <f t="shared" si="1"/>
        <v>252554745000</v>
      </c>
      <c r="K9" s="30">
        <f t="shared" si="2"/>
        <v>23295589372000</v>
      </c>
      <c r="L9" s="30">
        <v>9926831339000</v>
      </c>
      <c r="M9" s="29">
        <f t="shared" si="3"/>
        <v>2.3467296437764129</v>
      </c>
      <c r="N9" s="29">
        <f t="shared" si="4"/>
        <v>60.263352314951064</v>
      </c>
      <c r="O9" s="30">
        <f t="shared" si="5"/>
        <v>22909026254000</v>
      </c>
      <c r="P9" s="29">
        <f t="shared" si="6"/>
        <v>0.9834061670719253</v>
      </c>
      <c r="Q9" s="29">
        <f t="shared" si="7"/>
        <v>63.593488125799404</v>
      </c>
    </row>
    <row r="10" spans="1:17" x14ac:dyDescent="0.25">
      <c r="A10" s="202"/>
      <c r="B10" s="196"/>
      <c r="C10" s="196"/>
      <c r="D10" s="12">
        <v>2019</v>
      </c>
      <c r="E10" s="30">
        <v>21702637573000</v>
      </c>
      <c r="F10" s="30">
        <v>125542833000</v>
      </c>
      <c r="G10" s="30">
        <v>672539662000</v>
      </c>
      <c r="H10" s="30">
        <f t="shared" si="0"/>
        <v>798082495000</v>
      </c>
      <c r="I10" s="30">
        <v>429015391000</v>
      </c>
      <c r="J10" s="30">
        <f t="shared" si="1"/>
        <v>369067104000</v>
      </c>
      <c r="K10" s="30">
        <f t="shared" si="2"/>
        <v>21333570469000</v>
      </c>
      <c r="L10" s="30">
        <v>10066861340000</v>
      </c>
      <c r="M10" s="29">
        <f t="shared" si="3"/>
        <v>2.1191878728112092</v>
      </c>
      <c r="N10" s="29">
        <f t="shared" si="4"/>
        <v>49.726818469783055</v>
      </c>
      <c r="O10" s="30">
        <f t="shared" si="5"/>
        <v>20904555078000</v>
      </c>
      <c r="P10" s="29">
        <f t="shared" si="6"/>
        <v>0.9798901270828807</v>
      </c>
      <c r="Q10" s="29">
        <f t="shared" si="7"/>
        <v>52.825896469677147</v>
      </c>
    </row>
    <row r="11" spans="1:17" x14ac:dyDescent="0.25">
      <c r="A11" s="202"/>
      <c r="B11" s="196"/>
      <c r="C11" s="196"/>
      <c r="D11" s="12">
        <v>2020</v>
      </c>
      <c r="E11" s="25">
        <v>17715928111000</v>
      </c>
      <c r="F11" s="30">
        <v>57856447000</v>
      </c>
      <c r="G11" s="30">
        <v>788640226000</v>
      </c>
      <c r="H11" s="30">
        <f t="shared" si="0"/>
        <v>846496673000</v>
      </c>
      <c r="I11" s="30">
        <v>509248553000</v>
      </c>
      <c r="J11" s="30">
        <f t="shared" si="1"/>
        <v>337248120000</v>
      </c>
      <c r="K11" s="30">
        <f t="shared" si="2"/>
        <v>17378679991000</v>
      </c>
      <c r="L11" s="30">
        <v>10556356272000</v>
      </c>
      <c r="M11" s="29">
        <f t="shared" si="3"/>
        <v>1.6462763801460301</v>
      </c>
      <c r="N11" s="29">
        <f t="shared" si="4"/>
        <v>34.126125422687259</v>
      </c>
      <c r="O11" s="30">
        <f t="shared" si="5"/>
        <v>16869431438000</v>
      </c>
      <c r="P11" s="29">
        <f t="shared" si="6"/>
        <v>0.9706969370939722</v>
      </c>
      <c r="Q11" s="29">
        <f t="shared" si="7"/>
        <v>36.743098739927255</v>
      </c>
    </row>
    <row r="12" spans="1:17" x14ac:dyDescent="0.25">
      <c r="A12" s="202"/>
      <c r="B12" s="196"/>
      <c r="C12" s="196"/>
      <c r="D12" s="12">
        <v>2021</v>
      </c>
      <c r="E12" s="30">
        <v>25707068900000</v>
      </c>
      <c r="F12" s="30">
        <v>61843405000</v>
      </c>
      <c r="G12" s="30">
        <v>776009675000</v>
      </c>
      <c r="H12" s="30">
        <f t="shared" si="0"/>
        <v>837853080000</v>
      </c>
      <c r="I12" s="30">
        <v>454409965000</v>
      </c>
      <c r="J12" s="30">
        <f t="shared" si="1"/>
        <v>383443115000</v>
      </c>
      <c r="K12" s="30">
        <f t="shared" si="2"/>
        <v>25323625785000</v>
      </c>
      <c r="L12" s="30">
        <v>11298965113000</v>
      </c>
      <c r="M12" s="29">
        <f t="shared" si="3"/>
        <v>2.2412340892940681</v>
      </c>
      <c r="N12" s="29">
        <f t="shared" si="4"/>
        <v>55.728588137366224</v>
      </c>
      <c r="O12" s="30">
        <f t="shared" si="5"/>
        <v>24869215820000</v>
      </c>
      <c r="P12" s="29">
        <f t="shared" si="6"/>
        <v>0.98205588848698111</v>
      </c>
      <c r="Q12" s="29">
        <f t="shared" si="7"/>
        <v>58.951878115147274</v>
      </c>
    </row>
    <row r="13" spans="1:17" x14ac:dyDescent="0.25">
      <c r="A13" s="203"/>
      <c r="B13" s="197"/>
      <c r="C13" s="197"/>
      <c r="D13" s="12">
        <v>2022</v>
      </c>
      <c r="E13" s="30">
        <v>47539986604000</v>
      </c>
      <c r="F13" s="30">
        <v>153814113000</v>
      </c>
      <c r="G13" s="30">
        <v>975279769000</v>
      </c>
      <c r="H13" s="30">
        <f t="shared" si="0"/>
        <v>1129093882000</v>
      </c>
      <c r="I13" s="30">
        <v>562422376000</v>
      </c>
      <c r="J13" s="30">
        <f t="shared" si="1"/>
        <v>566671506000</v>
      </c>
      <c r="K13" s="30">
        <f t="shared" si="2"/>
        <v>46973315098000</v>
      </c>
      <c r="L13" s="30">
        <v>13154810775000</v>
      </c>
      <c r="M13" s="29">
        <f t="shared" si="3"/>
        <v>3.5708088775606126</v>
      </c>
      <c r="N13" s="29">
        <f t="shared" si="4"/>
        <v>83.519641291796688</v>
      </c>
      <c r="O13" s="30">
        <f t="shared" si="5"/>
        <v>46410892722000</v>
      </c>
      <c r="P13" s="29">
        <f t="shared" si="6"/>
        <v>0.98802676849980409</v>
      </c>
      <c r="Q13" s="29">
        <f t="shared" si="7"/>
        <v>88.078476937857104</v>
      </c>
    </row>
    <row r="14" spans="1:17" ht="15.75" customHeight="1" x14ac:dyDescent="0.25">
      <c r="A14" s="201">
        <v>3</v>
      </c>
      <c r="B14" s="195" t="s">
        <v>233</v>
      </c>
      <c r="C14" s="195" t="s">
        <v>274</v>
      </c>
      <c r="D14" s="12">
        <v>2018</v>
      </c>
      <c r="E14" s="30">
        <v>305320473037</v>
      </c>
      <c r="F14" s="30">
        <v>0</v>
      </c>
      <c r="G14" s="30">
        <v>0</v>
      </c>
      <c r="H14" s="30">
        <v>53271684233</v>
      </c>
      <c r="I14" s="30">
        <v>16587254810</v>
      </c>
      <c r="J14" s="30">
        <f t="shared" si="1"/>
        <v>36684429423</v>
      </c>
      <c r="K14" s="30">
        <f t="shared" si="2"/>
        <v>268636043614</v>
      </c>
      <c r="L14" s="30">
        <v>1793023079975</v>
      </c>
      <c r="M14" s="29">
        <f t="shared" si="3"/>
        <v>0.14982297027528813</v>
      </c>
      <c r="N14" s="29">
        <f t="shared" si="4"/>
        <v>16.195328684047627</v>
      </c>
      <c r="O14" s="30">
        <f t="shared" si="5"/>
        <v>252048788804</v>
      </c>
      <c r="P14" s="29">
        <f t="shared" si="6"/>
        <v>0.93825380024642546</v>
      </c>
      <c r="Q14" s="29">
        <f t="shared" si="7"/>
        <v>17.283405454569341</v>
      </c>
    </row>
    <row r="15" spans="1:17" ht="15" customHeight="1" x14ac:dyDescent="0.25">
      <c r="A15" s="202"/>
      <c r="B15" s="196"/>
      <c r="C15" s="196"/>
      <c r="D15" s="12">
        <v>2019</v>
      </c>
      <c r="E15" s="30">
        <v>172419774164</v>
      </c>
      <c r="F15" s="30">
        <v>0</v>
      </c>
      <c r="G15" s="30">
        <v>0</v>
      </c>
      <c r="H15" s="30">
        <v>81225202717</v>
      </c>
      <c r="I15" s="30">
        <v>18705611044</v>
      </c>
      <c r="J15" s="30">
        <f t="shared" si="1"/>
        <v>62519591673</v>
      </c>
      <c r="K15" s="30">
        <f t="shared" si="2"/>
        <v>109900182491</v>
      </c>
      <c r="L15" s="30">
        <v>801038813777</v>
      </c>
      <c r="M15" s="29">
        <f t="shared" si="3"/>
        <v>0.13719707534870457</v>
      </c>
      <c r="N15" s="29">
        <f t="shared" si="4"/>
        <v>5.8752522028010157</v>
      </c>
      <c r="O15" s="30">
        <f t="shared" si="5"/>
        <v>91194571447</v>
      </c>
      <c r="P15" s="29">
        <f t="shared" si="6"/>
        <v>0.82979454064571867</v>
      </c>
      <c r="Q15" s="29">
        <f t="shared" si="7"/>
        <v>6.8422438187954393</v>
      </c>
    </row>
    <row r="16" spans="1:17" ht="15" customHeight="1" x14ac:dyDescent="0.25">
      <c r="A16" s="202"/>
      <c r="B16" s="196"/>
      <c r="C16" s="196"/>
      <c r="D16" s="12">
        <v>2020</v>
      </c>
      <c r="E16" s="30">
        <v>32804745743</v>
      </c>
      <c r="F16" s="30">
        <v>0</v>
      </c>
      <c r="G16" s="30">
        <v>0</v>
      </c>
      <c r="H16" s="30">
        <v>28060726305</v>
      </c>
      <c r="I16" s="30">
        <v>5350275798</v>
      </c>
      <c r="J16" s="30">
        <f t="shared" si="1"/>
        <v>22710450507</v>
      </c>
      <c r="K16" s="30">
        <f t="shared" si="2"/>
        <v>10094295236</v>
      </c>
      <c r="L16" s="30">
        <v>-155781522771</v>
      </c>
      <c r="M16" s="29">
        <f t="shared" si="3"/>
        <v>-6.4797769699803803E-2</v>
      </c>
      <c r="N16" s="29">
        <f t="shared" si="4"/>
        <v>1.8866868956126288</v>
      </c>
      <c r="O16" s="30">
        <f t="shared" si="5"/>
        <v>4744019438</v>
      </c>
      <c r="P16" s="29">
        <f t="shared" si="6"/>
        <v>0.4699703473186585</v>
      </c>
      <c r="Q16" s="29">
        <f t="shared" si="7"/>
        <v>2.2918594732314834</v>
      </c>
    </row>
    <row r="17" spans="1:17" ht="15" customHeight="1" x14ac:dyDescent="0.25">
      <c r="A17" s="202"/>
      <c r="B17" s="196"/>
      <c r="C17" s="196"/>
      <c r="D17" s="12">
        <v>2021</v>
      </c>
      <c r="E17" s="30">
        <v>6010295707</v>
      </c>
      <c r="F17" s="30">
        <v>0</v>
      </c>
      <c r="G17" s="30">
        <v>0</v>
      </c>
      <c r="H17" s="30">
        <v>7728524593</v>
      </c>
      <c r="I17" s="30">
        <v>4760577437</v>
      </c>
      <c r="J17" s="30">
        <f t="shared" si="1"/>
        <v>2967947156</v>
      </c>
      <c r="K17" s="30">
        <f t="shared" si="2"/>
        <v>3042348551</v>
      </c>
      <c r="L17" s="142">
        <v>-98369816665</v>
      </c>
      <c r="M17" s="43">
        <f>SUM(K17/L17)</f>
        <v>-3.0927663120088624E-2</v>
      </c>
      <c r="N17" s="29">
        <f t="shared" si="4"/>
        <v>0.63907132932117872</v>
      </c>
      <c r="O17" s="30">
        <f t="shared" si="5"/>
        <v>-1718228886</v>
      </c>
      <c r="P17" s="29">
        <f t="shared" si="6"/>
        <v>-0.56477055708663937</v>
      </c>
      <c r="Q17" s="29">
        <f t="shared" si="7"/>
        <v>4.3373109114450692E-2</v>
      </c>
    </row>
    <row r="18" spans="1:17" ht="15" customHeight="1" x14ac:dyDescent="0.25">
      <c r="A18" s="203"/>
      <c r="B18" s="197"/>
      <c r="C18" s="197"/>
      <c r="D18" s="12">
        <v>2022</v>
      </c>
      <c r="E18" s="30">
        <v>73307080745</v>
      </c>
      <c r="F18" s="30">
        <v>0</v>
      </c>
      <c r="G18" s="30">
        <v>0</v>
      </c>
      <c r="H18" s="30">
        <v>10438164579</v>
      </c>
      <c r="I18" s="30">
        <v>5257952029</v>
      </c>
      <c r="J18" s="30">
        <f t="shared" si="1"/>
        <v>5180212550</v>
      </c>
      <c r="K18" s="30">
        <f t="shared" si="2"/>
        <v>68126868195</v>
      </c>
      <c r="L18" s="142">
        <v>-156049190847</v>
      </c>
      <c r="M18" s="29">
        <f t="shared" si="3"/>
        <v>-0.43657303075538323</v>
      </c>
      <c r="N18" s="29">
        <f t="shared" si="4"/>
        <v>12.956920835193873</v>
      </c>
      <c r="O18" s="30">
        <f t="shared" si="5"/>
        <v>62868916166</v>
      </c>
      <c r="P18" s="29">
        <f t="shared" si="6"/>
        <v>0.92282116926393665</v>
      </c>
      <c r="Q18" s="29">
        <f t="shared" si="7"/>
        <v>13.443168973702427</v>
      </c>
    </row>
    <row r="19" spans="1:17" x14ac:dyDescent="0.25">
      <c r="A19" s="201">
        <v>4</v>
      </c>
      <c r="B19" s="195" t="s">
        <v>234</v>
      </c>
      <c r="C19" s="195" t="s">
        <v>275</v>
      </c>
      <c r="D19" s="12">
        <v>2018</v>
      </c>
      <c r="E19" s="30">
        <v>2555488486000</v>
      </c>
      <c r="F19" s="30">
        <v>0</v>
      </c>
      <c r="G19" s="30">
        <v>0</v>
      </c>
      <c r="H19" s="30">
        <v>630100441000</v>
      </c>
      <c r="I19" s="30">
        <v>51232112000</v>
      </c>
      <c r="J19" s="30">
        <f t="shared" si="1"/>
        <v>578868329000</v>
      </c>
      <c r="K19" s="30">
        <f t="shared" si="2"/>
        <v>1976620157000</v>
      </c>
      <c r="L19" s="30">
        <v>-817962222000</v>
      </c>
      <c r="M19" s="29">
        <f t="shared" si="3"/>
        <v>-2.416517662841402</v>
      </c>
      <c r="N19" s="29">
        <f t="shared" si="4"/>
        <v>38.581664503700338</v>
      </c>
      <c r="O19" s="30">
        <f t="shared" si="5"/>
        <v>1925388045000</v>
      </c>
      <c r="P19" s="29">
        <f t="shared" si="6"/>
        <v>0.9740809523678251</v>
      </c>
      <c r="Q19" s="29">
        <f t="shared" si="7"/>
        <v>37.139227793226766</v>
      </c>
    </row>
    <row r="20" spans="1:17" x14ac:dyDescent="0.25">
      <c r="A20" s="202"/>
      <c r="B20" s="196"/>
      <c r="C20" s="196"/>
      <c r="D20" s="12">
        <v>2019</v>
      </c>
      <c r="E20" s="30">
        <v>1220774774000</v>
      </c>
      <c r="F20" s="30">
        <v>0</v>
      </c>
      <c r="G20" s="30">
        <v>0</v>
      </c>
      <c r="H20" s="30">
        <v>76440102000</v>
      </c>
      <c r="I20" s="30">
        <v>42187729000</v>
      </c>
      <c r="J20" s="30">
        <f t="shared" si="1"/>
        <v>34252373000</v>
      </c>
      <c r="K20" s="30">
        <f t="shared" si="2"/>
        <v>1186522401000</v>
      </c>
      <c r="L20" s="30">
        <v>-679839769000</v>
      </c>
      <c r="M20" s="29">
        <f t="shared" si="3"/>
        <v>-1.7452971348606114</v>
      </c>
      <c r="N20" s="29">
        <f t="shared" si="4"/>
        <v>28.124822765406499</v>
      </c>
      <c r="O20" s="30">
        <f t="shared" si="5"/>
        <v>1144334672000</v>
      </c>
      <c r="P20" s="29">
        <f t="shared" si="6"/>
        <v>0.96444422038349698</v>
      </c>
      <c r="Q20" s="29">
        <f t="shared" si="7"/>
        <v>27.343969850929387</v>
      </c>
    </row>
    <row r="21" spans="1:17" x14ac:dyDescent="0.25">
      <c r="A21" s="202"/>
      <c r="B21" s="196"/>
      <c r="C21" s="196"/>
      <c r="D21" s="12">
        <v>2020</v>
      </c>
      <c r="E21" s="30">
        <v>884575360000</v>
      </c>
      <c r="F21" s="30">
        <v>0</v>
      </c>
      <c r="G21" s="30">
        <v>0</v>
      </c>
      <c r="H21" s="30">
        <v>53348471000</v>
      </c>
      <c r="I21" s="30">
        <v>31243355000</v>
      </c>
      <c r="J21" s="30">
        <f t="shared" si="1"/>
        <v>22105116000</v>
      </c>
      <c r="K21" s="30">
        <f t="shared" si="2"/>
        <v>862470244000</v>
      </c>
      <c r="L21" s="30">
        <v>-1149951288000</v>
      </c>
      <c r="M21" s="29">
        <f t="shared" si="3"/>
        <v>-0.75000589416270991</v>
      </c>
      <c r="N21" s="29">
        <f t="shared" si="4"/>
        <v>27.604917717703493</v>
      </c>
      <c r="O21" s="30">
        <f t="shared" si="5"/>
        <v>831226889000</v>
      </c>
      <c r="P21" s="29">
        <f t="shared" si="6"/>
        <v>0.96377457052303828</v>
      </c>
      <c r="Q21" s="29">
        <f t="shared" si="7"/>
        <v>27.818686394063821</v>
      </c>
    </row>
    <row r="22" spans="1:17" x14ac:dyDescent="0.25">
      <c r="A22" s="202"/>
      <c r="B22" s="196"/>
      <c r="C22" s="196"/>
      <c r="D22" s="12">
        <v>2021</v>
      </c>
      <c r="E22" s="30">
        <v>980326231000</v>
      </c>
      <c r="F22" s="30">
        <v>0</v>
      </c>
      <c r="G22" s="30">
        <v>0</v>
      </c>
      <c r="H22" s="30">
        <v>43747295000</v>
      </c>
      <c r="I22" s="30">
        <v>26650311000</v>
      </c>
      <c r="J22" s="30">
        <f t="shared" si="1"/>
        <v>17096984000</v>
      </c>
      <c r="K22" s="30">
        <f t="shared" si="2"/>
        <v>963229247000</v>
      </c>
      <c r="L22" s="30">
        <v>-1224804402000</v>
      </c>
      <c r="M22" s="29">
        <f t="shared" si="3"/>
        <v>-0.78643516093437427</v>
      </c>
      <c r="N22" s="29">
        <f t="shared" si="4"/>
        <v>36.143264782163328</v>
      </c>
      <c r="O22" s="30">
        <f t="shared" si="5"/>
        <v>936578936000</v>
      </c>
      <c r="P22" s="29">
        <f t="shared" si="6"/>
        <v>0.9723323278617183</v>
      </c>
      <c r="Q22" s="29">
        <f t="shared" si="7"/>
        <v>36.329161949090675</v>
      </c>
    </row>
    <row r="23" spans="1:17" x14ac:dyDescent="0.25">
      <c r="A23" s="203"/>
      <c r="B23" s="197"/>
      <c r="C23" s="197"/>
      <c r="D23" s="12">
        <v>2022</v>
      </c>
      <c r="E23" s="30">
        <v>1375279833000</v>
      </c>
      <c r="F23" s="30">
        <v>0</v>
      </c>
      <c r="G23" s="30">
        <v>0</v>
      </c>
      <c r="H23" s="30">
        <v>54036835000</v>
      </c>
      <c r="I23" s="30">
        <v>30822248000</v>
      </c>
      <c r="J23" s="30">
        <f t="shared" si="1"/>
        <v>23214587000</v>
      </c>
      <c r="K23" s="30">
        <f t="shared" si="2"/>
        <v>1352065246000</v>
      </c>
      <c r="L23" s="30">
        <v>-1284956578000</v>
      </c>
      <c r="M23" s="29">
        <f t="shared" si="3"/>
        <v>-1.0522264091635321</v>
      </c>
      <c r="N23" s="29">
        <f t="shared" si="4"/>
        <v>43.866535821786911</v>
      </c>
      <c r="O23" s="30">
        <f t="shared" si="5"/>
        <v>1321242998000</v>
      </c>
      <c r="P23" s="29">
        <f t="shared" si="6"/>
        <v>0.97720357941956892</v>
      </c>
      <c r="Q23" s="29">
        <f t="shared" si="7"/>
        <v>43.791512992042946</v>
      </c>
    </row>
    <row r="24" spans="1:17" x14ac:dyDescent="0.25">
      <c r="A24" s="201">
        <v>5</v>
      </c>
      <c r="B24" s="222" t="s">
        <v>235</v>
      </c>
      <c r="C24" s="222" t="s">
        <v>276</v>
      </c>
      <c r="D24" s="12">
        <v>2018</v>
      </c>
      <c r="E24" s="30">
        <v>83189398933</v>
      </c>
      <c r="F24" s="30">
        <v>0</v>
      </c>
      <c r="G24" s="30">
        <v>0</v>
      </c>
      <c r="H24" s="30">
        <v>41170732199</v>
      </c>
      <c r="I24" s="30">
        <v>12311849162</v>
      </c>
      <c r="J24" s="30">
        <f t="shared" si="1"/>
        <v>28858883037</v>
      </c>
      <c r="K24" s="30">
        <f t="shared" si="2"/>
        <v>54330515896</v>
      </c>
      <c r="L24" s="142">
        <v>80276979190</v>
      </c>
      <c r="M24" s="29">
        <f t="shared" si="3"/>
        <v>0.67678824544967287</v>
      </c>
      <c r="N24" s="29">
        <f t="shared" si="4"/>
        <v>4.4128639963920966</v>
      </c>
      <c r="O24" s="30">
        <f t="shared" si="5"/>
        <v>42018666734</v>
      </c>
      <c r="P24" s="29">
        <f t="shared" si="6"/>
        <v>0.77338979836732158</v>
      </c>
      <c r="Q24" s="29">
        <f t="shared" si="7"/>
        <v>5.8630420402090913</v>
      </c>
    </row>
    <row r="25" spans="1:17" x14ac:dyDescent="0.25">
      <c r="A25" s="202"/>
      <c r="B25" s="223"/>
      <c r="C25" s="223"/>
      <c r="D25" s="12">
        <v>2019</v>
      </c>
      <c r="E25" s="30">
        <v>187979951916</v>
      </c>
      <c r="F25" s="30">
        <v>0</v>
      </c>
      <c r="G25" s="30">
        <v>0</v>
      </c>
      <c r="H25" s="30">
        <v>49384590816</v>
      </c>
      <c r="I25" s="30">
        <v>12314239862</v>
      </c>
      <c r="J25" s="30">
        <f t="shared" si="1"/>
        <v>37070350954</v>
      </c>
      <c r="K25" s="30">
        <f t="shared" si="2"/>
        <v>150909600962</v>
      </c>
      <c r="L25" s="30">
        <v>86632001447</v>
      </c>
      <c r="M25" s="29">
        <f t="shared" si="3"/>
        <v>1.7419613819533415</v>
      </c>
      <c r="N25" s="29">
        <f t="shared" si="4"/>
        <v>12.254885616422468</v>
      </c>
      <c r="O25" s="30">
        <f t="shared" si="5"/>
        <v>138595361100</v>
      </c>
      <c r="P25" s="29">
        <f t="shared" si="6"/>
        <v>0.91839989116994081</v>
      </c>
      <c r="Q25" s="29">
        <f t="shared" si="7"/>
        <v>14.915246889545751</v>
      </c>
    </row>
    <row r="26" spans="1:17" x14ac:dyDescent="0.25">
      <c r="A26" s="202"/>
      <c r="B26" s="223"/>
      <c r="C26" s="223"/>
      <c r="D26" s="12">
        <v>2020</v>
      </c>
      <c r="E26" s="30">
        <v>198215179551</v>
      </c>
      <c r="F26" s="30">
        <v>0</v>
      </c>
      <c r="G26" s="30">
        <v>0</v>
      </c>
      <c r="H26" s="30">
        <v>43470648739</v>
      </c>
      <c r="I26" s="30">
        <v>13408592264</v>
      </c>
      <c r="J26" s="30">
        <f t="shared" si="1"/>
        <v>30062056475</v>
      </c>
      <c r="K26" s="30">
        <f t="shared" si="2"/>
        <v>168153123076</v>
      </c>
      <c r="L26" s="30">
        <v>87365054062</v>
      </c>
      <c r="M26" s="29">
        <f t="shared" si="3"/>
        <v>1.9247183542823365</v>
      </c>
      <c r="N26" s="29">
        <f t="shared" si="4"/>
        <v>12.540699259493868</v>
      </c>
      <c r="O26" s="30">
        <f t="shared" si="5"/>
        <v>154744530812</v>
      </c>
      <c r="P26" s="29">
        <f t="shared" si="6"/>
        <v>0.92025962992111821</v>
      </c>
      <c r="Q26" s="29">
        <f t="shared" si="7"/>
        <v>15.385677243697323</v>
      </c>
    </row>
    <row r="27" spans="1:17" x14ac:dyDescent="0.25">
      <c r="A27" s="202"/>
      <c r="B27" s="223"/>
      <c r="C27" s="223"/>
      <c r="D27" s="12">
        <v>2021</v>
      </c>
      <c r="E27" s="30">
        <v>188475526582</v>
      </c>
      <c r="F27" s="30">
        <v>0</v>
      </c>
      <c r="G27" s="30">
        <v>0</v>
      </c>
      <c r="H27" s="30">
        <v>43970695890</v>
      </c>
      <c r="I27" s="30">
        <v>12803181439</v>
      </c>
      <c r="J27" s="30">
        <f t="shared" si="1"/>
        <v>31167514451</v>
      </c>
      <c r="K27" s="30">
        <f t="shared" si="2"/>
        <v>157308012131</v>
      </c>
      <c r="L27" s="30">
        <v>89630955010</v>
      </c>
      <c r="M27" s="29">
        <f t="shared" si="3"/>
        <v>1.7550634388917241</v>
      </c>
      <c r="N27" s="29">
        <f t="shared" si="4"/>
        <v>12.28663460566303</v>
      </c>
      <c r="O27" s="30">
        <f t="shared" si="5"/>
        <v>144504830692</v>
      </c>
      <c r="P27" s="29">
        <f t="shared" si="6"/>
        <v>0.91861074801238984</v>
      </c>
      <c r="Q27" s="29">
        <f t="shared" si="7"/>
        <v>14.960308792567144</v>
      </c>
    </row>
    <row r="28" spans="1:17" x14ac:dyDescent="0.25">
      <c r="A28" s="203"/>
      <c r="B28" s="224"/>
      <c r="C28" s="224"/>
      <c r="D28" s="12">
        <v>2022</v>
      </c>
      <c r="E28" s="30">
        <v>184206031069</v>
      </c>
      <c r="F28" s="30">
        <v>0</v>
      </c>
      <c r="G28" s="30">
        <v>0</v>
      </c>
      <c r="H28" s="30">
        <v>46665668914</v>
      </c>
      <c r="I28" s="30">
        <v>12546127501</v>
      </c>
      <c r="J28" s="30">
        <f t="shared" si="1"/>
        <v>34119541413</v>
      </c>
      <c r="K28" s="30">
        <f t="shared" si="2"/>
        <v>150086489656</v>
      </c>
      <c r="L28" s="30">
        <v>97878113374</v>
      </c>
      <c r="M28" s="29">
        <f t="shared" si="3"/>
        <v>1.5334019474048062</v>
      </c>
      <c r="N28" s="29">
        <f t="shared" si="4"/>
        <v>11.962774142382758</v>
      </c>
      <c r="O28" s="30">
        <f t="shared" si="5"/>
        <v>137540362155</v>
      </c>
      <c r="P28" s="29">
        <f t="shared" si="6"/>
        <v>0.91640734932400725</v>
      </c>
      <c r="Q28" s="29">
        <f t="shared" si="7"/>
        <v>14.412583439111572</v>
      </c>
    </row>
    <row r="29" spans="1:17" x14ac:dyDescent="0.25">
      <c r="A29" s="201">
        <v>6</v>
      </c>
      <c r="B29" s="195" t="s">
        <v>236</v>
      </c>
      <c r="C29" s="195" t="s">
        <v>277</v>
      </c>
      <c r="D29" s="12">
        <v>2018</v>
      </c>
      <c r="E29" s="30">
        <v>21166993000000</v>
      </c>
      <c r="F29" s="30">
        <v>841188000000</v>
      </c>
      <c r="G29" s="30">
        <v>1756352000000</v>
      </c>
      <c r="H29" s="30">
        <f>SUM(F29+G29)</f>
        <v>2597540000000</v>
      </c>
      <c r="I29" s="30">
        <v>1268676000000</v>
      </c>
      <c r="J29" s="30">
        <f t="shared" si="1"/>
        <v>1328864000000</v>
      </c>
      <c r="K29" s="30">
        <f t="shared" si="2"/>
        <v>19838129000000</v>
      </c>
      <c r="L29" s="30">
        <v>16269696000000</v>
      </c>
      <c r="M29" s="29">
        <f t="shared" si="3"/>
        <v>1.2193300354229113</v>
      </c>
      <c r="N29" s="29">
        <f t="shared" si="4"/>
        <v>15.636875766547172</v>
      </c>
      <c r="O29" s="30">
        <f t="shared" si="5"/>
        <v>18569453000000</v>
      </c>
      <c r="P29" s="29">
        <f t="shared" si="6"/>
        <v>0.93604860619668318</v>
      </c>
      <c r="Q29" s="29">
        <f t="shared" si="7"/>
        <v>17.792254408166766</v>
      </c>
    </row>
    <row r="30" spans="1:17" x14ac:dyDescent="0.25">
      <c r="A30" s="202"/>
      <c r="B30" s="196"/>
      <c r="C30" s="196"/>
      <c r="D30" s="12">
        <v>2019</v>
      </c>
      <c r="E30" s="30">
        <v>21787564000000</v>
      </c>
      <c r="F30" s="30">
        <v>828674000000</v>
      </c>
      <c r="G30" s="30">
        <v>1934503000000</v>
      </c>
      <c r="H30" s="30">
        <f t="shared" ref="H30:H33" si="8">SUM(F30+G30)</f>
        <v>2763177000000</v>
      </c>
      <c r="I30" s="30">
        <v>1170545000000</v>
      </c>
      <c r="J30" s="30">
        <f t="shared" si="1"/>
        <v>1592632000000</v>
      </c>
      <c r="K30" s="30">
        <f t="shared" si="2"/>
        <v>20194932000000</v>
      </c>
      <c r="L30" s="30">
        <v>18422826000000</v>
      </c>
      <c r="M30" s="29">
        <f t="shared" si="3"/>
        <v>1.0961907798510391</v>
      </c>
      <c r="N30" s="29">
        <f t="shared" si="4"/>
        <v>17.252589178545037</v>
      </c>
      <c r="O30" s="30">
        <f t="shared" si="5"/>
        <v>19024387000000</v>
      </c>
      <c r="P30" s="29">
        <f t="shared" si="6"/>
        <v>0.94203768549455869</v>
      </c>
      <c r="Q30" s="29">
        <f t="shared" si="7"/>
        <v>19.290817643890634</v>
      </c>
    </row>
    <row r="31" spans="1:17" x14ac:dyDescent="0.25">
      <c r="A31" s="202"/>
      <c r="B31" s="196"/>
      <c r="C31" s="196"/>
      <c r="D31" s="12">
        <v>2020</v>
      </c>
      <c r="E31" s="30">
        <v>17325192000000</v>
      </c>
      <c r="F31" s="30">
        <v>692320000000</v>
      </c>
      <c r="G31" s="30">
        <v>1439913000000</v>
      </c>
      <c r="H31" s="30">
        <f t="shared" si="8"/>
        <v>2132233000000</v>
      </c>
      <c r="I31" s="30">
        <v>804774000000</v>
      </c>
      <c r="J31" s="30">
        <f t="shared" si="1"/>
        <v>1327459000000</v>
      </c>
      <c r="K31" s="30">
        <f t="shared" si="2"/>
        <v>15997733000000</v>
      </c>
      <c r="L31" s="30">
        <v>16939196000000</v>
      </c>
      <c r="M31" s="29">
        <f t="shared" si="3"/>
        <v>0.94442103391447862</v>
      </c>
      <c r="N31" s="29">
        <f t="shared" si="4"/>
        <v>19.878541056246846</v>
      </c>
      <c r="O31" s="30">
        <f t="shared" si="5"/>
        <v>15192959000000</v>
      </c>
      <c r="P31" s="29">
        <f t="shared" si="6"/>
        <v>0.94969449733909173</v>
      </c>
      <c r="Q31" s="29">
        <f t="shared" si="7"/>
        <v>21.772656587500418</v>
      </c>
    </row>
    <row r="32" spans="1:17" x14ac:dyDescent="0.25">
      <c r="A32" s="202"/>
      <c r="B32" s="196"/>
      <c r="C32" s="196"/>
      <c r="D32" s="12">
        <v>2021</v>
      </c>
      <c r="E32" s="30">
        <v>29261468000000</v>
      </c>
      <c r="F32" s="31">
        <v>1014269000000</v>
      </c>
      <c r="G32" s="31">
        <v>2579462000000</v>
      </c>
      <c r="H32" s="30">
        <f t="shared" si="8"/>
        <v>3593731000000</v>
      </c>
      <c r="I32" s="30">
        <v>2032854000000</v>
      </c>
      <c r="J32" s="30">
        <f t="shared" si="1"/>
        <v>1560877000000</v>
      </c>
      <c r="K32" s="30">
        <f t="shared" si="2"/>
        <v>27700591000000</v>
      </c>
      <c r="L32" s="30">
        <v>24253724000000</v>
      </c>
      <c r="M32" s="29">
        <f t="shared" si="3"/>
        <v>1.142117020874815</v>
      </c>
      <c r="N32" s="29">
        <f t="shared" si="4"/>
        <v>13.626453744341699</v>
      </c>
      <c r="O32" s="30">
        <f t="shared" si="5"/>
        <v>25667737000000</v>
      </c>
      <c r="P32" s="29">
        <f t="shared" si="6"/>
        <v>0.9266133347118839</v>
      </c>
      <c r="Q32" s="29">
        <f t="shared" si="7"/>
        <v>15.695184099928399</v>
      </c>
    </row>
    <row r="33" spans="1:17" x14ac:dyDescent="0.25">
      <c r="A33" s="203"/>
      <c r="B33" s="197"/>
      <c r="C33" s="197"/>
      <c r="D33" s="12">
        <v>2022</v>
      </c>
      <c r="E33" s="30">
        <v>42648590000000</v>
      </c>
      <c r="F33" s="30">
        <v>953120000000</v>
      </c>
      <c r="G33" s="30">
        <v>2390336000000</v>
      </c>
      <c r="H33" s="30">
        <f t="shared" si="8"/>
        <v>3343456000000</v>
      </c>
      <c r="I33" s="30">
        <v>1597223000000</v>
      </c>
      <c r="J33" s="30">
        <f t="shared" si="1"/>
        <v>1746233000000</v>
      </c>
      <c r="K33" s="30">
        <f t="shared" si="2"/>
        <v>40902357000000</v>
      </c>
      <c r="L33" s="30">
        <v>28916046000000</v>
      </c>
      <c r="M33" s="29">
        <f t="shared" si="3"/>
        <v>1.4145210932366064</v>
      </c>
      <c r="N33" s="29">
        <f t="shared" si="4"/>
        <v>25.608419738508648</v>
      </c>
      <c r="O33" s="30">
        <f t="shared" si="5"/>
        <v>39305134000000</v>
      </c>
      <c r="P33" s="29">
        <f t="shared" si="6"/>
        <v>0.96095034327728346</v>
      </c>
      <c r="Q33" s="29">
        <f t="shared" si="7"/>
        <v>27.983891175022535</v>
      </c>
    </row>
    <row r="34" spans="1:17" x14ac:dyDescent="0.25">
      <c r="A34" s="201">
        <v>7</v>
      </c>
      <c r="B34" s="195" t="s">
        <v>237</v>
      </c>
      <c r="C34" s="195" t="s">
        <v>278</v>
      </c>
      <c r="D34" s="12">
        <v>2018</v>
      </c>
      <c r="E34" s="30">
        <v>1439575135</v>
      </c>
      <c r="F34" s="30">
        <v>7528341</v>
      </c>
      <c r="G34" s="30">
        <v>68022249</v>
      </c>
      <c r="H34" s="30">
        <f>F34+G34</f>
        <v>75550590</v>
      </c>
      <c r="I34" s="30">
        <v>14402577</v>
      </c>
      <c r="J34" s="30">
        <f t="shared" si="1"/>
        <v>61148013</v>
      </c>
      <c r="K34" s="30">
        <f t="shared" si="2"/>
        <v>1378427122</v>
      </c>
      <c r="L34" s="142">
        <v>-38103339000</v>
      </c>
      <c r="M34" s="29">
        <f t="shared" si="3"/>
        <v>-3.6176019167244111E-2</v>
      </c>
      <c r="N34" s="29">
        <f t="shared" si="4"/>
        <v>95.706978133149363</v>
      </c>
      <c r="O34" s="30">
        <f t="shared" si="5"/>
        <v>1364024545</v>
      </c>
      <c r="P34" s="29">
        <f t="shared" si="6"/>
        <v>0.98955144108082926</v>
      </c>
      <c r="Q34" s="29">
        <f t="shared" si="7"/>
        <v>96.660353555062954</v>
      </c>
    </row>
    <row r="35" spans="1:17" x14ac:dyDescent="0.25">
      <c r="A35" s="202"/>
      <c r="B35" s="196"/>
      <c r="C35" s="196"/>
      <c r="D35" s="12">
        <v>2019</v>
      </c>
      <c r="E35" s="30">
        <v>1724236607</v>
      </c>
      <c r="F35" s="30">
        <v>16087698</v>
      </c>
      <c r="G35" s="30">
        <v>81190958</v>
      </c>
      <c r="H35" s="30">
        <f>F35+G35</f>
        <v>97278656</v>
      </c>
      <c r="I35" s="30">
        <v>13715300</v>
      </c>
      <c r="J35" s="30">
        <f t="shared" si="1"/>
        <v>83563356</v>
      </c>
      <c r="K35" s="30">
        <f t="shared" si="2"/>
        <v>1640673251</v>
      </c>
      <c r="L35" s="142">
        <v>-46541214000</v>
      </c>
      <c r="M35" s="29">
        <f t="shared" si="3"/>
        <v>-3.5252051031586754E-2</v>
      </c>
      <c r="N35" s="29">
        <f t="shared" si="4"/>
        <v>119.62357739167207</v>
      </c>
      <c r="O35" s="30">
        <f t="shared" si="5"/>
        <v>1626957951</v>
      </c>
      <c r="P35" s="29">
        <f t="shared" si="6"/>
        <v>0.99164044395089612</v>
      </c>
      <c r="Q35" s="29">
        <f t="shared" si="7"/>
        <v>120.57996578459138</v>
      </c>
    </row>
    <row r="36" spans="1:17" x14ac:dyDescent="0.25">
      <c r="A36" s="202"/>
      <c r="B36" s="196"/>
      <c r="C36" s="196"/>
      <c r="D36" s="12">
        <v>2020</v>
      </c>
      <c r="E36" s="30">
        <v>1568496114</v>
      </c>
      <c r="F36" s="30">
        <v>590888</v>
      </c>
      <c r="G36" s="30">
        <v>41631692</v>
      </c>
      <c r="H36" s="30">
        <f>F36+G36</f>
        <v>42222580</v>
      </c>
      <c r="I36" s="30">
        <v>20229645</v>
      </c>
      <c r="J36" s="30">
        <f t="shared" si="1"/>
        <v>21992935</v>
      </c>
      <c r="K36" s="30">
        <f t="shared" si="2"/>
        <v>1546503179</v>
      </c>
      <c r="L36" s="142">
        <v>-52545229000</v>
      </c>
      <c r="M36" s="29">
        <f t="shared" si="3"/>
        <v>-2.9431847732550562E-2</v>
      </c>
      <c r="N36" s="29">
        <f t="shared" si="4"/>
        <v>76.447371122923812</v>
      </c>
      <c r="O36" s="30">
        <f t="shared" si="5"/>
        <v>1526273534</v>
      </c>
      <c r="P36" s="29">
        <f t="shared" si="6"/>
        <v>0.98691910545371075</v>
      </c>
      <c r="Q36" s="29">
        <f t="shared" si="7"/>
        <v>77.404858380644967</v>
      </c>
    </row>
    <row r="37" spans="1:17" x14ac:dyDescent="0.25">
      <c r="A37" s="202"/>
      <c r="B37" s="196"/>
      <c r="C37" s="196"/>
      <c r="D37" s="12">
        <v>2021</v>
      </c>
      <c r="E37" s="30">
        <v>2297546339</v>
      </c>
      <c r="F37" s="30">
        <v>245730</v>
      </c>
      <c r="G37" s="30">
        <v>53012300</v>
      </c>
      <c r="H37" s="30">
        <f>F37+G37</f>
        <v>53258030</v>
      </c>
      <c r="I37" s="30">
        <v>26631985</v>
      </c>
      <c r="J37" s="30">
        <f t="shared" si="1"/>
        <v>26626045</v>
      </c>
      <c r="K37" s="30">
        <f t="shared" si="2"/>
        <v>2270920294</v>
      </c>
      <c r="L37" s="142">
        <v>136413748000</v>
      </c>
      <c r="M37" s="29">
        <f t="shared" si="3"/>
        <v>1.6647297851533262E-2</v>
      </c>
      <c r="N37" s="29">
        <f t="shared" si="4"/>
        <v>85.270410523286188</v>
      </c>
      <c r="O37" s="30">
        <f t="shared" si="5"/>
        <v>2244288309</v>
      </c>
      <c r="P37" s="29">
        <f t="shared" si="6"/>
        <v>0.9882726024905566</v>
      </c>
      <c r="Q37" s="29">
        <f t="shared" si="7"/>
        <v>86.275330423628276</v>
      </c>
    </row>
    <row r="38" spans="1:17" x14ac:dyDescent="0.25">
      <c r="A38" s="203"/>
      <c r="B38" s="197"/>
      <c r="C38" s="197"/>
      <c r="D38" s="12">
        <v>2022</v>
      </c>
      <c r="E38" s="30">
        <v>2784896376</v>
      </c>
      <c r="F38" s="30">
        <v>943598</v>
      </c>
      <c r="G38" s="30">
        <v>82826992</v>
      </c>
      <c r="H38" s="30">
        <f>F38+G38</f>
        <v>83770590</v>
      </c>
      <c r="I38" s="30">
        <v>30171402</v>
      </c>
      <c r="J38" s="30">
        <f t="shared" si="1"/>
        <v>53599188</v>
      </c>
      <c r="K38" s="30">
        <f t="shared" si="2"/>
        <v>2731297188</v>
      </c>
      <c r="L38" s="142">
        <v>141694445000</v>
      </c>
      <c r="M38" s="29">
        <f t="shared" si="3"/>
        <v>1.9275965179862908E-2</v>
      </c>
      <c r="N38" s="29">
        <f t="shared" si="4"/>
        <v>90.526028190536195</v>
      </c>
      <c r="O38" s="30">
        <f t="shared" si="5"/>
        <v>2701125786</v>
      </c>
      <c r="P38" s="29">
        <f t="shared" si="6"/>
        <v>0.98895345327760065</v>
      </c>
      <c r="Q38" s="29">
        <f t="shared" si="7"/>
        <v>91.534257608993656</v>
      </c>
    </row>
    <row r="39" spans="1:17" x14ac:dyDescent="0.25">
      <c r="A39" s="209">
        <v>8</v>
      </c>
      <c r="B39" s="212" t="s">
        <v>238</v>
      </c>
      <c r="C39" s="212" t="s">
        <v>262</v>
      </c>
      <c r="D39" s="12">
        <v>2018</v>
      </c>
      <c r="E39" s="13">
        <v>272403703821</v>
      </c>
      <c r="F39" s="13">
        <v>31935520451</v>
      </c>
      <c r="G39" s="13">
        <v>39674840627</v>
      </c>
      <c r="H39" s="13">
        <f>SUM(F39+G39)</f>
        <v>71610361078</v>
      </c>
      <c r="I39" s="13">
        <v>8278881872</v>
      </c>
      <c r="J39" s="13">
        <f>SUM(H39-I39)</f>
        <v>63331479206</v>
      </c>
      <c r="K39" s="13">
        <f>SUM(E39-J39)</f>
        <v>209072224615</v>
      </c>
      <c r="L39" s="13">
        <v>190878274768</v>
      </c>
      <c r="M39" s="29">
        <f>SUM(K39/L39)</f>
        <v>1.0953170279284719</v>
      </c>
      <c r="N39" s="29">
        <f>K39/I39</f>
        <v>25.253678920350708</v>
      </c>
      <c r="O39" s="13">
        <f>K39-I39</f>
        <v>200793342743</v>
      </c>
      <c r="P39" s="29">
        <f>O39/K39</f>
        <v>0.96040180905309014</v>
      </c>
      <c r="Q39" s="29">
        <f>M39+N39+P39</f>
        <v>27.30939775733227</v>
      </c>
    </row>
    <row r="40" spans="1:17" x14ac:dyDescent="0.25">
      <c r="A40" s="210"/>
      <c r="B40" s="213"/>
      <c r="C40" s="213"/>
      <c r="D40" s="12">
        <v>2019</v>
      </c>
      <c r="E40" s="13">
        <v>271218864514</v>
      </c>
      <c r="F40" s="13">
        <v>53936934116</v>
      </c>
      <c r="G40" s="13">
        <v>19945615089</v>
      </c>
      <c r="H40" s="13">
        <f>SUM(F40+G40)</f>
        <v>73882549205</v>
      </c>
      <c r="I40" s="13">
        <v>8251382689</v>
      </c>
      <c r="J40" s="13">
        <f>SUM(H40-I40)</f>
        <v>65631166516</v>
      </c>
      <c r="K40" s="13">
        <f>SUM(E40-J40)</f>
        <v>205587697998</v>
      </c>
      <c r="L40" s="13">
        <v>193376320522</v>
      </c>
      <c r="M40" s="29">
        <f t="shared" ref="M40:M53" si="9">SUM(K40/L40)</f>
        <v>1.0631482564309664</v>
      </c>
      <c r="N40" s="29">
        <f t="shared" ref="N40:N53" si="10">K40/I40</f>
        <v>24.915545157306909</v>
      </c>
      <c r="O40" s="13">
        <f t="shared" ref="O40:O43" si="11">K40-I40</f>
        <v>197336315309</v>
      </c>
      <c r="P40" s="29">
        <f t="shared" ref="P40:P53" si="12">O40/K40</f>
        <v>0.95986441421665092</v>
      </c>
      <c r="Q40" s="29">
        <f t="shared" ref="Q40:Q53" si="13">M40+N40+P40</f>
        <v>26.938557827954526</v>
      </c>
    </row>
    <row r="41" spans="1:17" x14ac:dyDescent="0.25">
      <c r="A41" s="210"/>
      <c r="B41" s="213"/>
      <c r="C41" s="213"/>
      <c r="D41" s="12">
        <v>2020</v>
      </c>
      <c r="E41" s="13">
        <v>170386015194</v>
      </c>
      <c r="F41" s="13">
        <v>37005151901</v>
      </c>
      <c r="G41" s="13">
        <v>19920750911</v>
      </c>
      <c r="H41" s="13">
        <f t="shared" ref="H41:H42" si="14">SUM(F41+G41)</f>
        <v>56925902812</v>
      </c>
      <c r="I41" s="13">
        <v>6320563229</v>
      </c>
      <c r="J41" s="13">
        <f t="shared" ref="J41:J42" si="15">SUM(H41-I41)</f>
        <v>50605339583</v>
      </c>
      <c r="K41" s="13">
        <f t="shared" ref="K41:K43" si="16">SUM(E41-J41)</f>
        <v>119780675611</v>
      </c>
      <c r="L41" s="13">
        <v>87375089069</v>
      </c>
      <c r="M41" s="29">
        <f t="shared" si="9"/>
        <v>1.3708790101078965</v>
      </c>
      <c r="N41" s="29">
        <f t="shared" si="10"/>
        <v>18.950949665596646</v>
      </c>
      <c r="O41" s="13">
        <f t="shared" si="11"/>
        <v>113460112382</v>
      </c>
      <c r="P41" s="29">
        <f t="shared" si="12"/>
        <v>0.9472321958716724</v>
      </c>
      <c r="Q41" s="29">
        <f t="shared" si="13"/>
        <v>21.269060871576215</v>
      </c>
    </row>
    <row r="42" spans="1:17" x14ac:dyDescent="0.25">
      <c r="A42" s="210"/>
      <c r="B42" s="213"/>
      <c r="C42" s="213"/>
      <c r="D42" s="12">
        <v>2021</v>
      </c>
      <c r="E42" s="13">
        <v>43523306126</v>
      </c>
      <c r="F42" s="13">
        <v>8594294807</v>
      </c>
      <c r="G42" s="13">
        <v>18780000967</v>
      </c>
      <c r="H42" s="13">
        <f t="shared" si="14"/>
        <v>27374295774</v>
      </c>
      <c r="I42" s="13">
        <v>3001682277</v>
      </c>
      <c r="J42" s="13">
        <f t="shared" si="15"/>
        <v>24372613497</v>
      </c>
      <c r="K42" s="13">
        <f t="shared" si="16"/>
        <v>19150692629</v>
      </c>
      <c r="L42" s="13">
        <v>-78014262859</v>
      </c>
      <c r="M42" s="29">
        <f t="shared" si="9"/>
        <v>-0.24547681317725492</v>
      </c>
      <c r="N42" s="29">
        <f t="shared" si="10"/>
        <v>6.379986574774982</v>
      </c>
      <c r="O42" s="13">
        <f t="shared" si="11"/>
        <v>16149010352</v>
      </c>
      <c r="P42" s="29">
        <f t="shared" si="12"/>
        <v>0.84325985826462824</v>
      </c>
      <c r="Q42" s="29">
        <f t="shared" si="13"/>
        <v>6.9777696198623547</v>
      </c>
    </row>
    <row r="43" spans="1:17" x14ac:dyDescent="0.25">
      <c r="A43" s="211"/>
      <c r="B43" s="214"/>
      <c r="C43" s="214"/>
      <c r="D43" s="12">
        <v>2022</v>
      </c>
      <c r="E43" s="13">
        <v>456751065782</v>
      </c>
      <c r="F43" s="18">
        <v>118335148796</v>
      </c>
      <c r="G43" s="13">
        <v>53676493102</v>
      </c>
      <c r="H43" s="13">
        <f>SUM(F43+G43)</f>
        <v>172011641898</v>
      </c>
      <c r="I43" s="13">
        <v>8015892396</v>
      </c>
      <c r="J43" s="13">
        <f t="shared" ref="J43:J48" si="17">SUM(H43-I43)</f>
        <v>163995749502</v>
      </c>
      <c r="K43" s="13">
        <f t="shared" si="16"/>
        <v>292755316280</v>
      </c>
      <c r="L43" s="13">
        <v>-39383249599</v>
      </c>
      <c r="M43" s="29">
        <f t="shared" si="9"/>
        <v>-7.4334982323915062</v>
      </c>
      <c r="N43" s="29">
        <f t="shared" si="10"/>
        <v>36.521862048209059</v>
      </c>
      <c r="O43" s="13">
        <f t="shared" si="11"/>
        <v>284739423884</v>
      </c>
      <c r="P43" s="29">
        <f t="shared" si="12"/>
        <v>0.97261913977222758</v>
      </c>
      <c r="Q43" s="29">
        <f t="shared" si="13"/>
        <v>30.060982955589779</v>
      </c>
    </row>
    <row r="44" spans="1:17" x14ac:dyDescent="0.25">
      <c r="A44" s="209">
        <v>9</v>
      </c>
      <c r="B44" s="215" t="s">
        <v>239</v>
      </c>
      <c r="C44" s="215" t="s">
        <v>263</v>
      </c>
      <c r="D44" s="12">
        <v>2018</v>
      </c>
      <c r="E44" s="13">
        <v>318326593222</v>
      </c>
      <c r="F44" s="32">
        <v>2625072218</v>
      </c>
      <c r="G44" s="13">
        <v>38741143713</v>
      </c>
      <c r="H44" s="13">
        <f>SUM(F44+G44)</f>
        <v>41366215931</v>
      </c>
      <c r="I44" s="13">
        <v>24102791797</v>
      </c>
      <c r="J44" s="13">
        <f t="shared" si="17"/>
        <v>17263424134</v>
      </c>
      <c r="K44" s="13">
        <f>SUM(E44-J44)</f>
        <v>301063169088</v>
      </c>
      <c r="L44" s="33">
        <v>140761998604</v>
      </c>
      <c r="M44" s="29">
        <f t="shared" si="9"/>
        <v>2.1388099918570265</v>
      </c>
      <c r="N44" s="29">
        <f t="shared" si="10"/>
        <v>12.490800718175411</v>
      </c>
      <c r="O44" s="13">
        <f>K44-I44</f>
        <v>276960377291</v>
      </c>
      <c r="P44" s="29">
        <f t="shared" si="12"/>
        <v>0.91994108123549712</v>
      </c>
      <c r="Q44" s="29">
        <f t="shared" si="13"/>
        <v>15.549551791267934</v>
      </c>
    </row>
    <row r="45" spans="1:17" x14ac:dyDescent="0.25">
      <c r="A45" s="210"/>
      <c r="B45" s="216"/>
      <c r="C45" s="216"/>
      <c r="D45" s="12">
        <v>2019</v>
      </c>
      <c r="E45" s="13">
        <v>404550079953</v>
      </c>
      <c r="F45" s="13">
        <v>5082036657</v>
      </c>
      <c r="G45" s="13">
        <v>44744348267</v>
      </c>
      <c r="H45" s="13">
        <f t="shared" ref="H45:H48" si="18">SUM(F45+G45)</f>
        <v>49826384924</v>
      </c>
      <c r="I45" s="13">
        <v>26867816767</v>
      </c>
      <c r="J45" s="13">
        <f t="shared" si="17"/>
        <v>22958568157</v>
      </c>
      <c r="K45" s="13">
        <f t="shared" ref="K45:K53" si="19">SUM(E45-J45)</f>
        <v>381591511796</v>
      </c>
      <c r="L45" s="13">
        <v>140907844369</v>
      </c>
      <c r="M45" s="29">
        <f t="shared" si="9"/>
        <v>2.7080927502993641</v>
      </c>
      <c r="N45" s="29">
        <f t="shared" si="10"/>
        <v>14.20255002872746</v>
      </c>
      <c r="O45" s="13">
        <f t="shared" ref="O45:O53" si="20">K45-I45</f>
        <v>354723695029</v>
      </c>
      <c r="P45" s="29">
        <f t="shared" si="12"/>
        <v>0.92959010896090477</v>
      </c>
      <c r="Q45" s="29">
        <f t="shared" si="13"/>
        <v>17.840232887987728</v>
      </c>
    </row>
    <row r="46" spans="1:17" x14ac:dyDescent="0.25">
      <c r="A46" s="210"/>
      <c r="B46" s="216"/>
      <c r="C46" s="216"/>
      <c r="D46" s="12">
        <v>2020</v>
      </c>
      <c r="E46" s="13">
        <v>255667054258</v>
      </c>
      <c r="F46" s="13">
        <v>3748432812</v>
      </c>
      <c r="G46" s="13">
        <v>33860571994</v>
      </c>
      <c r="H46" s="13">
        <f t="shared" si="18"/>
        <v>37609004806</v>
      </c>
      <c r="I46" s="13">
        <v>24729718625</v>
      </c>
      <c r="J46" s="13">
        <f t="shared" si="17"/>
        <v>12879286181</v>
      </c>
      <c r="K46" s="13">
        <f t="shared" si="19"/>
        <v>242787768077</v>
      </c>
      <c r="L46" s="13">
        <v>123348926996</v>
      </c>
      <c r="M46" s="29">
        <f t="shared" si="9"/>
        <v>1.9683006086049959</v>
      </c>
      <c r="N46" s="29">
        <f t="shared" si="10"/>
        <v>9.8176518608488621</v>
      </c>
      <c r="O46" s="13">
        <f t="shared" si="20"/>
        <v>218058049452</v>
      </c>
      <c r="P46" s="29">
        <f t="shared" si="12"/>
        <v>0.89814265018014838</v>
      </c>
      <c r="Q46" s="29">
        <f t="shared" si="13"/>
        <v>12.684095119634005</v>
      </c>
    </row>
    <row r="47" spans="1:17" x14ac:dyDescent="0.25">
      <c r="A47" s="210"/>
      <c r="B47" s="216"/>
      <c r="C47" s="216"/>
      <c r="D47" s="12">
        <v>2021</v>
      </c>
      <c r="E47" s="13">
        <v>276523184119</v>
      </c>
      <c r="F47" s="13">
        <v>1418688076</v>
      </c>
      <c r="G47" s="13">
        <v>33655396814</v>
      </c>
      <c r="H47" s="13">
        <f t="shared" si="18"/>
        <v>35074084890</v>
      </c>
      <c r="I47" s="13">
        <v>21398309286</v>
      </c>
      <c r="J47" s="13">
        <f t="shared" si="17"/>
        <v>13675775604</v>
      </c>
      <c r="K47" s="13">
        <f>SUM(E47-J47)</f>
        <v>262847408515</v>
      </c>
      <c r="L47" s="13">
        <v>93728111659</v>
      </c>
      <c r="M47" s="29">
        <f t="shared" si="9"/>
        <v>2.8043604406678639</v>
      </c>
      <c r="N47" s="29">
        <f t="shared" si="10"/>
        <v>12.283559649592029</v>
      </c>
      <c r="O47" s="13">
        <f t="shared" si="20"/>
        <v>241449099229</v>
      </c>
      <c r="P47" s="29">
        <f t="shared" si="12"/>
        <v>0.91859037375756036</v>
      </c>
      <c r="Q47" s="29">
        <f t="shared" si="13"/>
        <v>16.006510464017452</v>
      </c>
    </row>
    <row r="48" spans="1:17" x14ac:dyDescent="0.25">
      <c r="A48" s="211"/>
      <c r="B48" s="217"/>
      <c r="C48" s="217"/>
      <c r="D48" s="12">
        <v>2022</v>
      </c>
      <c r="E48" s="13">
        <v>281984072223</v>
      </c>
      <c r="F48" s="13">
        <v>2714625050</v>
      </c>
      <c r="G48" s="13">
        <v>28427069112</v>
      </c>
      <c r="H48" s="13">
        <f t="shared" si="18"/>
        <v>31141694162</v>
      </c>
      <c r="I48" s="13">
        <v>12740460238</v>
      </c>
      <c r="J48" s="13">
        <f t="shared" si="17"/>
        <v>18401233924</v>
      </c>
      <c r="K48" s="13">
        <f t="shared" si="19"/>
        <v>263582838299</v>
      </c>
      <c r="L48" s="13">
        <v>19348781292</v>
      </c>
      <c r="M48" s="29">
        <f t="shared" si="9"/>
        <v>13.622710098438173</v>
      </c>
      <c r="N48" s="29">
        <f t="shared" si="10"/>
        <v>20.688643375129537</v>
      </c>
      <c r="O48" s="13">
        <f t="shared" si="20"/>
        <v>250842378061</v>
      </c>
      <c r="P48" s="29">
        <f t="shared" si="12"/>
        <v>0.95166430288019122</v>
      </c>
      <c r="Q48" s="29">
        <f t="shared" si="13"/>
        <v>35.263017776447896</v>
      </c>
    </row>
    <row r="49" spans="1:17" x14ac:dyDescent="0.25">
      <c r="A49" s="209">
        <v>10</v>
      </c>
      <c r="B49" s="195" t="s">
        <v>240</v>
      </c>
      <c r="C49" s="195" t="s">
        <v>264</v>
      </c>
      <c r="D49" s="22">
        <v>2018</v>
      </c>
      <c r="E49" s="13">
        <v>2319098000000</v>
      </c>
      <c r="F49" s="13">
        <v>0</v>
      </c>
      <c r="G49" s="13">
        <v>0</v>
      </c>
      <c r="H49" s="13">
        <v>129179000000</v>
      </c>
      <c r="I49" s="13">
        <v>67088000000</v>
      </c>
      <c r="J49" s="13">
        <f t="shared" ref="J49:J54" si="21">SUM(H49-I49)</f>
        <v>62091000000</v>
      </c>
      <c r="K49" s="13">
        <f t="shared" si="19"/>
        <v>2257007000000</v>
      </c>
      <c r="L49" s="13">
        <v>1242867000000</v>
      </c>
      <c r="M49" s="29">
        <f t="shared" si="9"/>
        <v>1.8159682411714206</v>
      </c>
      <c r="N49" s="29">
        <f t="shared" si="10"/>
        <v>33.642484497972809</v>
      </c>
      <c r="O49" s="13">
        <f t="shared" si="20"/>
        <v>2189919000000</v>
      </c>
      <c r="P49" s="29">
        <f t="shared" si="12"/>
        <v>0.97027567925132707</v>
      </c>
      <c r="Q49" s="29">
        <f t="shared" si="13"/>
        <v>36.428728418395558</v>
      </c>
    </row>
    <row r="50" spans="1:17" x14ac:dyDescent="0.25">
      <c r="A50" s="210"/>
      <c r="B50" s="196"/>
      <c r="C50" s="196"/>
      <c r="D50" s="12">
        <v>2019</v>
      </c>
      <c r="E50" s="13">
        <v>2319911000000</v>
      </c>
      <c r="F50" s="13">
        <v>0</v>
      </c>
      <c r="G50" s="13">
        <v>0</v>
      </c>
      <c r="H50" s="13">
        <v>122986000000</v>
      </c>
      <c r="I50" s="13">
        <v>74769000000</v>
      </c>
      <c r="J50" s="13">
        <f t="shared" si="21"/>
        <v>48217000000</v>
      </c>
      <c r="K50" s="13">
        <f t="shared" si="19"/>
        <v>2271694000000</v>
      </c>
      <c r="L50" s="13">
        <v>1438916000000</v>
      </c>
      <c r="M50" s="29">
        <f t="shared" si="9"/>
        <v>1.5787537285011772</v>
      </c>
      <c r="N50" s="29">
        <f t="shared" si="10"/>
        <v>30.382832457301824</v>
      </c>
      <c r="O50" s="13">
        <f t="shared" si="20"/>
        <v>2196925000000</v>
      </c>
      <c r="P50" s="29">
        <f t="shared" si="12"/>
        <v>0.96708667628650691</v>
      </c>
      <c r="Q50" s="29">
        <f t="shared" si="13"/>
        <v>32.928672862089506</v>
      </c>
    </row>
    <row r="51" spans="1:17" x14ac:dyDescent="0.25">
      <c r="A51" s="210"/>
      <c r="B51" s="196"/>
      <c r="C51" s="196"/>
      <c r="D51" s="12">
        <v>2020</v>
      </c>
      <c r="E51" s="13">
        <v>1672368000000</v>
      </c>
      <c r="F51" s="13">
        <v>0</v>
      </c>
      <c r="G51" s="13">
        <v>0</v>
      </c>
      <c r="H51" s="13">
        <v>114533000000</v>
      </c>
      <c r="I51" s="13">
        <v>65498000000</v>
      </c>
      <c r="J51" s="13">
        <f t="shared" si="21"/>
        <v>49035000000</v>
      </c>
      <c r="K51" s="13">
        <f t="shared" si="19"/>
        <v>1623333000000</v>
      </c>
      <c r="L51" s="13">
        <v>1431558000000</v>
      </c>
      <c r="M51" s="29">
        <f t="shared" si="9"/>
        <v>1.133962438126852</v>
      </c>
      <c r="N51" s="29">
        <f t="shared" si="10"/>
        <v>24.78446670127332</v>
      </c>
      <c r="O51" s="13">
        <f t="shared" si="20"/>
        <v>1557835000000</v>
      </c>
      <c r="P51" s="29">
        <f t="shared" si="12"/>
        <v>0.95965214777251495</v>
      </c>
      <c r="Q51" s="29">
        <f t="shared" si="13"/>
        <v>26.878081287172687</v>
      </c>
    </row>
    <row r="52" spans="1:17" x14ac:dyDescent="0.25">
      <c r="A52" s="210"/>
      <c r="B52" s="196"/>
      <c r="C52" s="196"/>
      <c r="D52" s="12">
        <v>2021</v>
      </c>
      <c r="E52" s="13">
        <v>1670829000000</v>
      </c>
      <c r="F52" s="13">
        <v>0</v>
      </c>
      <c r="G52" s="13">
        <v>0</v>
      </c>
      <c r="H52" s="13">
        <v>114309000000</v>
      </c>
      <c r="I52" s="13">
        <v>57636000000</v>
      </c>
      <c r="J52" s="13">
        <f t="shared" si="21"/>
        <v>56673000000</v>
      </c>
      <c r="K52" s="13">
        <f t="shared" si="19"/>
        <v>1614156000000</v>
      </c>
      <c r="L52" s="13">
        <v>1540273000000</v>
      </c>
      <c r="M52" s="29">
        <f t="shared" si="9"/>
        <v>1.0479674707016224</v>
      </c>
      <c r="N52" s="29">
        <f t="shared" si="10"/>
        <v>28.006037892983553</v>
      </c>
      <c r="O52" s="13">
        <f t="shared" si="20"/>
        <v>1556520000000</v>
      </c>
      <c r="P52" s="29">
        <f t="shared" si="12"/>
        <v>0.96429341401946278</v>
      </c>
      <c r="Q52" s="29">
        <f t="shared" si="13"/>
        <v>30.018298777704636</v>
      </c>
    </row>
    <row r="53" spans="1:17" x14ac:dyDescent="0.25">
      <c r="A53" s="211"/>
      <c r="B53" s="197"/>
      <c r="C53" s="197"/>
      <c r="D53" s="12">
        <v>2022</v>
      </c>
      <c r="E53" s="13">
        <v>1758131000000</v>
      </c>
      <c r="F53" s="13">
        <v>0</v>
      </c>
      <c r="G53" s="13">
        <v>0</v>
      </c>
      <c r="H53" s="13">
        <v>137867000000</v>
      </c>
      <c r="I53" s="13">
        <v>65969000000</v>
      </c>
      <c r="J53" s="13">
        <f t="shared" si="21"/>
        <v>71898000000</v>
      </c>
      <c r="K53" s="13">
        <f t="shared" si="19"/>
        <v>1686233000000</v>
      </c>
      <c r="L53" s="13">
        <v>1648024000000</v>
      </c>
      <c r="M53" s="29">
        <f t="shared" si="9"/>
        <v>1.0231847351737595</v>
      </c>
      <c r="N53" s="29">
        <f t="shared" si="10"/>
        <v>25.560990768391214</v>
      </c>
      <c r="O53" s="13">
        <f t="shared" si="20"/>
        <v>1620264000000</v>
      </c>
      <c r="P53" s="29">
        <f t="shared" si="12"/>
        <v>0.96087788579632827</v>
      </c>
      <c r="Q53" s="29">
        <f t="shared" si="13"/>
        <v>27.545053389361303</v>
      </c>
    </row>
    <row r="54" spans="1:17" x14ac:dyDescent="0.25">
      <c r="A54" s="210">
        <v>11</v>
      </c>
      <c r="B54" s="196" t="s">
        <v>241</v>
      </c>
      <c r="C54" s="196" t="s">
        <v>270</v>
      </c>
      <c r="D54" s="22">
        <v>2018</v>
      </c>
      <c r="E54" s="13">
        <v>295852522718</v>
      </c>
      <c r="F54" s="28">
        <v>79619000040</v>
      </c>
      <c r="G54" s="13">
        <v>74678011689</v>
      </c>
      <c r="H54" s="13">
        <f>SUM(F54+G54)</f>
        <v>154297011729</v>
      </c>
      <c r="I54" s="13">
        <v>21131080042</v>
      </c>
      <c r="J54" s="13">
        <f t="shared" si="21"/>
        <v>133165931687</v>
      </c>
      <c r="K54" s="13">
        <f>SUM(E54-J54)</f>
        <v>162686591031</v>
      </c>
      <c r="L54" s="13">
        <v>115547588191</v>
      </c>
      <c r="M54" s="29">
        <f>K54/L54</f>
        <v>1.4079618067153361</v>
      </c>
      <c r="N54" s="29">
        <f>K54/I54</f>
        <v>7.6989245560399739</v>
      </c>
      <c r="O54" s="13">
        <f>K54-I54</f>
        <v>141555510989</v>
      </c>
      <c r="P54" s="29">
        <f>SUM(O54/K54)</f>
        <v>0.87011172888874744</v>
      </c>
      <c r="Q54" s="29">
        <f>SUM(M54+N54+P54)</f>
        <v>9.9769980916440577</v>
      </c>
    </row>
    <row r="55" spans="1:17" x14ac:dyDescent="0.25">
      <c r="A55" s="210"/>
      <c r="B55" s="196"/>
      <c r="C55" s="196"/>
      <c r="D55" s="12">
        <v>2019</v>
      </c>
      <c r="E55" s="23">
        <v>291628419044</v>
      </c>
      <c r="F55" s="33">
        <v>291628419044</v>
      </c>
      <c r="G55" s="13">
        <v>74652828351</v>
      </c>
      <c r="H55" s="13">
        <f t="shared" ref="H55:H58" si="22">SUM(F55+G55)</f>
        <v>366281247395</v>
      </c>
      <c r="I55" s="13">
        <v>22049406722</v>
      </c>
      <c r="J55" s="13">
        <f t="shared" ref="J55:J58" si="23">SUM(H55-I55)</f>
        <v>344231840673</v>
      </c>
      <c r="K55" s="13">
        <f t="shared" ref="K55:K58" si="24">SUM(E55-J55)</f>
        <v>-52603421629</v>
      </c>
      <c r="L55" s="41">
        <v>123672916645</v>
      </c>
      <c r="M55" s="29">
        <f>SUM(K55/L55)</f>
        <v>-0.42534309900684886</v>
      </c>
      <c r="N55" s="29">
        <f t="shared" ref="N55:N63" si="25">K55/I55</f>
        <v>-2.3857068941684698</v>
      </c>
      <c r="O55" s="13">
        <f t="shared" ref="O55:O63" si="26">K55-I55</f>
        <v>-74652828351</v>
      </c>
      <c r="P55" s="29">
        <f t="shared" ref="P55:P63" si="27">SUM(O55/K55)</f>
        <v>1.4191629753195423</v>
      </c>
      <c r="Q55" s="29">
        <f t="shared" ref="Q55:Q63" si="28">SUM(M55+N55+P55)</f>
        <v>-1.3918870178557763</v>
      </c>
    </row>
    <row r="56" spans="1:17" x14ac:dyDescent="0.25">
      <c r="A56" s="210"/>
      <c r="B56" s="196"/>
      <c r="C56" s="196"/>
      <c r="D56" s="12">
        <v>2020</v>
      </c>
      <c r="E56" s="23">
        <v>335556251700</v>
      </c>
      <c r="F56" s="33">
        <v>335556251700</v>
      </c>
      <c r="G56" s="13">
        <v>81649924313</v>
      </c>
      <c r="H56" s="13">
        <f t="shared" si="22"/>
        <v>417206176013</v>
      </c>
      <c r="I56" s="13">
        <v>27636053732</v>
      </c>
      <c r="J56" s="13">
        <f t="shared" si="23"/>
        <v>389570122281</v>
      </c>
      <c r="K56" s="13">
        <f t="shared" si="24"/>
        <v>-54013870581</v>
      </c>
      <c r="L56" s="13">
        <v>604315136804</v>
      </c>
      <c r="M56" s="29">
        <f t="shared" ref="M56:M57" si="29">SUM(K56/L56)</f>
        <v>-8.9380303903455818E-2</v>
      </c>
      <c r="N56" s="29">
        <f t="shared" si="25"/>
        <v>-1.9544711811895532</v>
      </c>
      <c r="O56" s="13">
        <f t="shared" si="26"/>
        <v>-81649924313</v>
      </c>
      <c r="P56" s="29">
        <f t="shared" si="27"/>
        <v>1.5116473497405924</v>
      </c>
      <c r="Q56" s="29">
        <f t="shared" si="28"/>
        <v>-0.53220413535241651</v>
      </c>
    </row>
    <row r="57" spans="1:17" x14ac:dyDescent="0.25">
      <c r="A57" s="210"/>
      <c r="B57" s="196"/>
      <c r="C57" s="196"/>
      <c r="D57" s="12">
        <v>2021</v>
      </c>
      <c r="E57" s="13">
        <v>339306403375</v>
      </c>
      <c r="F57" s="33">
        <v>179552995122</v>
      </c>
      <c r="G57" s="13">
        <v>97310681053</v>
      </c>
      <c r="H57" s="13">
        <f t="shared" si="22"/>
        <v>276863676175</v>
      </c>
      <c r="I57" s="13">
        <v>30413704309</v>
      </c>
      <c r="J57" s="13">
        <f t="shared" si="23"/>
        <v>246449971866</v>
      </c>
      <c r="K57" s="13">
        <f t="shared" si="24"/>
        <v>92856431509</v>
      </c>
      <c r="L57" s="13">
        <v>534788739376</v>
      </c>
      <c r="M57" s="29">
        <f t="shared" si="29"/>
        <v>0.17363198712326358</v>
      </c>
      <c r="N57" s="29">
        <f t="shared" si="25"/>
        <v>3.0531115370093866</v>
      </c>
      <c r="O57" s="13">
        <f t="shared" si="26"/>
        <v>62442727200</v>
      </c>
      <c r="P57" s="29">
        <f t="shared" si="27"/>
        <v>0.67246529061315274</v>
      </c>
      <c r="Q57" s="29">
        <f t="shared" si="28"/>
        <v>3.8992088147458031</v>
      </c>
    </row>
    <row r="58" spans="1:17" x14ac:dyDescent="0.25">
      <c r="A58" s="211"/>
      <c r="B58" s="197"/>
      <c r="C58" s="197"/>
      <c r="D58" s="12">
        <v>2022</v>
      </c>
      <c r="E58" s="13">
        <v>374131420451</v>
      </c>
      <c r="F58" s="33">
        <v>199852252666</v>
      </c>
      <c r="G58" s="13">
        <v>114615849014</v>
      </c>
      <c r="H58" s="13">
        <f t="shared" si="22"/>
        <v>314468101680</v>
      </c>
      <c r="I58" s="13">
        <v>37933024809</v>
      </c>
      <c r="J58" s="13">
        <f t="shared" si="23"/>
        <v>276535076871</v>
      </c>
      <c r="K58" s="13">
        <f t="shared" si="24"/>
        <v>97596343580</v>
      </c>
      <c r="L58" s="13">
        <v>453034199040</v>
      </c>
      <c r="M58" s="29">
        <f>SUM(K58/L58)</f>
        <v>0.21542820340453564</v>
      </c>
      <c r="N58" s="29">
        <f t="shared" si="25"/>
        <v>2.5728595088690174</v>
      </c>
      <c r="O58" s="13">
        <f t="shared" si="26"/>
        <v>59663318771</v>
      </c>
      <c r="P58" s="29">
        <f t="shared" si="27"/>
        <v>0.6113273979582422</v>
      </c>
      <c r="Q58" s="29">
        <f t="shared" si="28"/>
        <v>3.3996151102317951</v>
      </c>
    </row>
    <row r="59" spans="1:17" x14ac:dyDescent="0.25">
      <c r="A59" s="198">
        <v>12</v>
      </c>
      <c r="B59" s="195" t="s">
        <v>242</v>
      </c>
      <c r="C59" s="195" t="s">
        <v>268</v>
      </c>
      <c r="D59" s="12">
        <v>2018</v>
      </c>
      <c r="E59" s="13">
        <v>295394538000</v>
      </c>
      <c r="F59" s="13">
        <v>17241552000</v>
      </c>
      <c r="G59" s="13">
        <v>19080701000</v>
      </c>
      <c r="H59" s="13">
        <f>SUM(F59+G59)</f>
        <v>36322253000</v>
      </c>
      <c r="I59" s="13">
        <v>6149603000</v>
      </c>
      <c r="J59" s="13">
        <f>SUM(H59-I59)</f>
        <v>30172650000</v>
      </c>
      <c r="K59" s="13">
        <f>SUM(E59-J59)</f>
        <v>265221888000</v>
      </c>
      <c r="L59" s="13">
        <v>581377958000</v>
      </c>
      <c r="M59" s="29">
        <f>SUM(K59/L59)</f>
        <v>0.45619529318309654</v>
      </c>
      <c r="N59" s="29">
        <f t="shared" si="25"/>
        <v>43.128294298022162</v>
      </c>
      <c r="O59" s="13">
        <f t="shared" si="26"/>
        <v>259072285000</v>
      </c>
      <c r="P59" s="29">
        <f t="shared" si="27"/>
        <v>0.97681336541876962</v>
      </c>
      <c r="Q59" s="29">
        <f t="shared" si="28"/>
        <v>44.561302956624026</v>
      </c>
    </row>
    <row r="60" spans="1:17" x14ac:dyDescent="0.25">
      <c r="A60" s="199"/>
      <c r="B60" s="196"/>
      <c r="C60" s="196"/>
      <c r="D60" s="12">
        <v>2019</v>
      </c>
      <c r="E60" s="13">
        <v>379904122000</v>
      </c>
      <c r="F60" s="13">
        <v>264399058000</v>
      </c>
      <c r="G60" s="13">
        <v>30370769000</v>
      </c>
      <c r="H60" s="13">
        <f>SUM(F60+G60)</f>
        <v>294769827000</v>
      </c>
      <c r="I60" s="13">
        <v>13656212000</v>
      </c>
      <c r="J60" s="13">
        <f>SUM(H60-I60)</f>
        <v>281113615000</v>
      </c>
      <c r="K60" s="13">
        <f t="shared" ref="K60:K63" si="30">SUM(E60-J60)</f>
        <v>98790507000</v>
      </c>
      <c r="L60" s="13">
        <v>659578434000</v>
      </c>
      <c r="M60" s="29">
        <f>SUM(K60/L60)</f>
        <v>0.14977825518170293</v>
      </c>
      <c r="N60" s="29">
        <f t="shared" si="25"/>
        <v>7.2341075987982615</v>
      </c>
      <c r="O60" s="13">
        <f t="shared" si="26"/>
        <v>85134295000</v>
      </c>
      <c r="P60" s="29">
        <f t="shared" si="27"/>
        <v>0.86176594882745161</v>
      </c>
      <c r="Q60" s="29">
        <f t="shared" si="28"/>
        <v>8.2456518028074157</v>
      </c>
    </row>
    <row r="61" spans="1:17" x14ac:dyDescent="0.25">
      <c r="A61" s="199"/>
      <c r="B61" s="196"/>
      <c r="C61" s="196"/>
      <c r="D61" s="12">
        <v>2020</v>
      </c>
      <c r="E61" s="13">
        <v>197952877000</v>
      </c>
      <c r="F61" s="13">
        <v>160440171000</v>
      </c>
      <c r="G61" s="13">
        <v>26851053000</v>
      </c>
      <c r="H61" s="13">
        <f t="shared" ref="H61:H62" si="31">SUM(F61+G61)</f>
        <v>187291224000</v>
      </c>
      <c r="I61" s="13">
        <v>13137854000</v>
      </c>
      <c r="J61" s="13">
        <f t="shared" ref="J61:J62" si="32">SUM(H61-I61)</f>
        <v>174153370000</v>
      </c>
      <c r="K61" s="13">
        <f t="shared" si="30"/>
        <v>23799507000</v>
      </c>
      <c r="L61" s="13">
        <v>655378970000</v>
      </c>
      <c r="M61" s="29">
        <f t="shared" ref="M61:M63" si="33">SUM(K61/L61)</f>
        <v>3.6314114564890601E-2</v>
      </c>
      <c r="N61" s="29">
        <f t="shared" si="25"/>
        <v>1.8115216533841829</v>
      </c>
      <c r="O61" s="13">
        <f t="shared" si="26"/>
        <v>10661653000</v>
      </c>
      <c r="P61" s="29">
        <f t="shared" si="27"/>
        <v>0.44797789298744717</v>
      </c>
      <c r="Q61" s="29">
        <f t="shared" si="28"/>
        <v>2.2958136609365205</v>
      </c>
    </row>
    <row r="62" spans="1:17" x14ac:dyDescent="0.25">
      <c r="A62" s="199"/>
      <c r="B62" s="196"/>
      <c r="C62" s="196"/>
      <c r="D62" s="12">
        <v>2021</v>
      </c>
      <c r="E62" s="13">
        <v>448008428000</v>
      </c>
      <c r="F62" s="13">
        <v>206885261000</v>
      </c>
      <c r="G62" s="13">
        <v>32772589000</v>
      </c>
      <c r="H62" s="13">
        <f t="shared" si="31"/>
        <v>239657850000</v>
      </c>
      <c r="I62" s="13">
        <v>17293067000</v>
      </c>
      <c r="J62" s="13">
        <f t="shared" si="32"/>
        <v>222364783000</v>
      </c>
      <c r="K62" s="13">
        <f t="shared" si="30"/>
        <v>225643645000</v>
      </c>
      <c r="L62" s="13">
        <v>813864394000</v>
      </c>
      <c r="M62" s="29">
        <f t="shared" si="33"/>
        <v>0.27724968270328337</v>
      </c>
      <c r="N62" s="29">
        <f t="shared" si="25"/>
        <v>13.04821435087252</v>
      </c>
      <c r="O62" s="13">
        <f t="shared" si="26"/>
        <v>208350578000</v>
      </c>
      <c r="P62" s="29">
        <f t="shared" si="27"/>
        <v>0.92336116091370535</v>
      </c>
      <c r="Q62" s="29">
        <f t="shared" si="28"/>
        <v>14.248825194489509</v>
      </c>
    </row>
    <row r="63" spans="1:17" x14ac:dyDescent="0.25">
      <c r="A63" s="200"/>
      <c r="B63" s="197"/>
      <c r="C63" s="197"/>
      <c r="D63" s="12">
        <v>2022</v>
      </c>
      <c r="E63" s="18">
        <v>781793751000</v>
      </c>
      <c r="F63" s="18">
        <v>319527366000</v>
      </c>
      <c r="G63" s="18">
        <v>44250820000</v>
      </c>
      <c r="H63" s="13">
        <f>SUM(F63+G63)</f>
        <v>363778186000</v>
      </c>
      <c r="I63" s="18">
        <v>23509691000</v>
      </c>
      <c r="J63" s="13">
        <f>SUM(H63-I63)</f>
        <v>340268495000</v>
      </c>
      <c r="K63" s="13">
        <f t="shared" si="30"/>
        <v>441525256000</v>
      </c>
      <c r="L63" s="18">
        <v>1054312117000</v>
      </c>
      <c r="M63" s="29">
        <f t="shared" si="33"/>
        <v>0.41878040561303725</v>
      </c>
      <c r="N63" s="29">
        <f t="shared" si="25"/>
        <v>18.780563981040839</v>
      </c>
      <c r="O63" s="13">
        <f t="shared" si="26"/>
        <v>418015565000</v>
      </c>
      <c r="P63" s="29">
        <f t="shared" si="27"/>
        <v>0.94675346272830196</v>
      </c>
      <c r="Q63" s="29">
        <f t="shared" si="28"/>
        <v>20.14609784938218</v>
      </c>
    </row>
    <row r="64" spans="1:17" x14ac:dyDescent="0.25">
      <c r="A64" s="187">
        <v>13</v>
      </c>
      <c r="B64" s="189" t="s">
        <v>243</v>
      </c>
      <c r="C64" s="189" t="s">
        <v>269</v>
      </c>
      <c r="D64" s="12">
        <v>2018</v>
      </c>
      <c r="E64" s="13">
        <v>190410914134</v>
      </c>
      <c r="F64" s="13">
        <v>150441544468</v>
      </c>
      <c r="G64" s="13">
        <v>32146009065</v>
      </c>
      <c r="H64" s="13">
        <f>SUM(F64+G64)</f>
        <v>182587553533</v>
      </c>
      <c r="I64" s="13">
        <v>12724604118</v>
      </c>
      <c r="J64" s="13">
        <f>SUM(H64-I64)</f>
        <v>169862949415</v>
      </c>
      <c r="K64" s="13">
        <f>SUM(E64-J64)</f>
        <v>20547964719</v>
      </c>
      <c r="L64" s="36">
        <v>558135230700</v>
      </c>
      <c r="M64" s="29">
        <f>SUM(K64/L64)</f>
        <v>3.6815387362717146E-2</v>
      </c>
      <c r="N64" s="29">
        <f>SUM(K64/I64)</f>
        <v>1.6148215322418724</v>
      </c>
      <c r="O64" s="13">
        <f>SUM(K64+I64)</f>
        <v>33272568837</v>
      </c>
      <c r="P64" s="29">
        <f>SUM(O64/K64)</f>
        <v>1.6192634789874831</v>
      </c>
      <c r="Q64" s="29">
        <f>SUM(M64+N64+P64)</f>
        <v>3.2709003985920724</v>
      </c>
    </row>
    <row r="65" spans="1:17" x14ac:dyDescent="0.25">
      <c r="A65" s="187"/>
      <c r="B65" s="189"/>
      <c r="C65" s="189"/>
      <c r="D65" s="12">
        <v>2019</v>
      </c>
      <c r="E65" s="13">
        <v>250264866368</v>
      </c>
      <c r="F65" s="13">
        <v>212905151069</v>
      </c>
      <c r="G65" s="13">
        <v>37457584046</v>
      </c>
      <c r="H65" s="13">
        <f>SUM(F65+G65)</f>
        <v>250362735115</v>
      </c>
      <c r="I65" s="13">
        <v>16038635594</v>
      </c>
      <c r="J65" s="13">
        <f>SUM(H65-I65)</f>
        <v>234324099521</v>
      </c>
      <c r="K65" s="13">
        <f>SUM(E65-J65)</f>
        <v>15940766847</v>
      </c>
      <c r="L65" s="13">
        <v>584445919301</v>
      </c>
      <c r="M65" s="29">
        <f>SUM(K65/L65)</f>
        <v>2.7275007525187668E-2</v>
      </c>
      <c r="N65" s="29">
        <f>SUM(K65/I65)</f>
        <v>0.99389793811160521</v>
      </c>
      <c r="O65" s="13">
        <f>SUM(K65+I65)</f>
        <v>31979402441</v>
      </c>
      <c r="P65" s="29">
        <f>SUM(O65/K65)</f>
        <v>2.0061395256539005</v>
      </c>
      <c r="Q65" s="29">
        <f t="shared" ref="Q65:Q72" si="34">SUM(M65+N65+P65)</f>
        <v>3.0273124712906934</v>
      </c>
    </row>
    <row r="66" spans="1:17" x14ac:dyDescent="0.25">
      <c r="A66" s="187"/>
      <c r="B66" s="189"/>
      <c r="C66" s="189"/>
      <c r="D66" s="12">
        <v>2020</v>
      </c>
      <c r="E66" s="13">
        <v>209445719950</v>
      </c>
      <c r="F66" s="13">
        <v>196640722419</v>
      </c>
      <c r="G66" s="13">
        <v>40945348468</v>
      </c>
      <c r="H66" s="13">
        <f t="shared" ref="H66:H72" si="35">SUM(F66+G66)</f>
        <v>237586070887</v>
      </c>
      <c r="I66" s="13">
        <v>16908177026</v>
      </c>
      <c r="J66" s="13">
        <f t="shared" ref="J66:J68" si="36">SUM(H66-I66)</f>
        <v>220677893861</v>
      </c>
      <c r="K66" s="13">
        <f>SUM(E66-J66)</f>
        <v>-11232173911</v>
      </c>
      <c r="L66" s="13">
        <v>564557831801</v>
      </c>
      <c r="M66" s="29">
        <f t="shared" ref="M66:M72" si="37">SUM(K66/L66)</f>
        <v>-1.9895524033681652E-2</v>
      </c>
      <c r="N66" s="29">
        <f t="shared" ref="N66:N68" si="38">SUM(K66/I66)</f>
        <v>-0.66430425312723484</v>
      </c>
      <c r="O66" s="13">
        <f t="shared" ref="O66:O68" si="39">SUM(K66+I66)</f>
        <v>5676003115</v>
      </c>
      <c r="P66" s="29">
        <f t="shared" ref="P66:P70" si="40">SUM(O66/K66)</f>
        <v>-0.50533433331559463</v>
      </c>
      <c r="Q66" s="29">
        <f t="shared" si="34"/>
        <v>-1.1895341104765111</v>
      </c>
    </row>
    <row r="67" spans="1:17" x14ac:dyDescent="0.25">
      <c r="A67" s="187"/>
      <c r="B67" s="189"/>
      <c r="C67" s="189"/>
      <c r="D67" s="12">
        <v>2021</v>
      </c>
      <c r="E67" s="13">
        <v>508273589516</v>
      </c>
      <c r="F67" s="13">
        <v>346110488109</v>
      </c>
      <c r="G67" s="13">
        <v>41394931902</v>
      </c>
      <c r="H67" s="13">
        <f t="shared" si="35"/>
        <v>387505420011</v>
      </c>
      <c r="I67" s="13">
        <v>18618671669</v>
      </c>
      <c r="J67" s="13">
        <f t="shared" si="36"/>
        <v>368886748342</v>
      </c>
      <c r="K67" s="13">
        <f t="shared" ref="K67:K68" si="41">SUM(E67-J67)</f>
        <v>139386841174</v>
      </c>
      <c r="L67" s="13">
        <v>817847583715</v>
      </c>
      <c r="M67" s="29">
        <f t="shared" si="37"/>
        <v>0.17043131745996931</v>
      </c>
      <c r="N67" s="29">
        <f t="shared" si="38"/>
        <v>7.4864009448148998</v>
      </c>
      <c r="O67" s="13">
        <f t="shared" si="39"/>
        <v>158005512843</v>
      </c>
      <c r="P67" s="29">
        <f t="shared" si="40"/>
        <v>1.1335755334734781</v>
      </c>
      <c r="Q67" s="29">
        <f t="shared" si="34"/>
        <v>8.7904077957483473</v>
      </c>
    </row>
    <row r="68" spans="1:17" x14ac:dyDescent="0.25">
      <c r="A68" s="187"/>
      <c r="B68" s="189"/>
      <c r="C68" s="189"/>
      <c r="D68" s="12">
        <v>2022</v>
      </c>
      <c r="E68" s="13">
        <v>1049271370556</v>
      </c>
      <c r="F68" s="13">
        <v>711910933902</v>
      </c>
      <c r="G68" s="13">
        <v>59697968732</v>
      </c>
      <c r="H68" s="13">
        <f t="shared" si="35"/>
        <v>771608902634</v>
      </c>
      <c r="I68" s="13">
        <v>26062054374</v>
      </c>
      <c r="J68" s="13">
        <f t="shared" si="36"/>
        <v>745546848260</v>
      </c>
      <c r="K68" s="13">
        <f t="shared" si="41"/>
        <v>303724522296</v>
      </c>
      <c r="L68" s="13">
        <v>1016896178133</v>
      </c>
      <c r="M68" s="29">
        <f t="shared" si="37"/>
        <v>0.29867800551048568</v>
      </c>
      <c r="N68" s="29">
        <f t="shared" si="38"/>
        <v>11.653897959747999</v>
      </c>
      <c r="O68" s="13">
        <f t="shared" si="39"/>
        <v>329786576670</v>
      </c>
      <c r="P68" s="29">
        <f t="shared" si="40"/>
        <v>1.0858081994070956</v>
      </c>
      <c r="Q68" s="29">
        <f t="shared" si="34"/>
        <v>13.03838416466558</v>
      </c>
    </row>
    <row r="69" spans="1:17" x14ac:dyDescent="0.25">
      <c r="A69" s="187">
        <v>14</v>
      </c>
      <c r="B69" s="188" t="s">
        <v>286</v>
      </c>
      <c r="C69" s="188" t="s">
        <v>287</v>
      </c>
      <c r="D69" s="12">
        <v>2018</v>
      </c>
      <c r="E69" s="137">
        <v>6825414000</v>
      </c>
      <c r="F69" s="137">
        <v>52675000</v>
      </c>
      <c r="G69" s="137">
        <v>1872107000</v>
      </c>
      <c r="H69" s="137">
        <f t="shared" si="35"/>
        <v>1924782000</v>
      </c>
      <c r="I69" s="137">
        <f>SUM(G69+H69)</f>
        <v>3796889000</v>
      </c>
      <c r="J69" s="137">
        <v>1031438000</v>
      </c>
      <c r="K69" s="137">
        <f t="shared" ref="K69:K73" si="42">SUM(E69-J69)</f>
        <v>5793976000</v>
      </c>
      <c r="L69" s="137">
        <v>55578753000</v>
      </c>
      <c r="M69" s="138">
        <f t="shared" si="37"/>
        <v>0.1042480388144009</v>
      </c>
      <c r="N69" s="138">
        <f>SUM(K69/I69)</f>
        <v>1.5259798219015621</v>
      </c>
      <c r="O69" s="137">
        <f t="shared" ref="O69:O73" si="43">SUM(K69-I69)</f>
        <v>1997087000</v>
      </c>
      <c r="P69" s="138">
        <f t="shared" si="40"/>
        <v>0.34468334007596857</v>
      </c>
      <c r="Q69" s="138">
        <f t="shared" si="34"/>
        <v>1.9749112007919316</v>
      </c>
    </row>
    <row r="70" spans="1:17" x14ac:dyDescent="0.25">
      <c r="A70" s="187"/>
      <c r="B70" s="189"/>
      <c r="C70" s="189"/>
      <c r="D70" s="12">
        <v>2019</v>
      </c>
      <c r="E70" s="137">
        <v>13253947000</v>
      </c>
      <c r="F70" s="137">
        <v>89328000</v>
      </c>
      <c r="G70" s="137">
        <v>1980182000</v>
      </c>
      <c r="H70" s="137">
        <f t="shared" si="35"/>
        <v>2069510000</v>
      </c>
      <c r="I70" s="137">
        <f>SUM(G70+H70)</f>
        <v>4049692000</v>
      </c>
      <c r="J70" s="137">
        <f>SUM(H70-I70)</f>
        <v>-1980182000</v>
      </c>
      <c r="K70" s="137">
        <f t="shared" si="42"/>
        <v>15234129000</v>
      </c>
      <c r="L70" s="137">
        <v>14328227000</v>
      </c>
      <c r="M70" s="138">
        <f t="shared" si="37"/>
        <v>1.063224989386335</v>
      </c>
      <c r="N70" s="138">
        <f>SUM(K70/I70)</f>
        <v>3.7617994158568107</v>
      </c>
      <c r="O70" s="137">
        <f t="shared" si="43"/>
        <v>11184437000</v>
      </c>
      <c r="P70" s="138">
        <f t="shared" si="40"/>
        <v>0.73416977104500036</v>
      </c>
      <c r="Q70" s="138">
        <f t="shared" si="34"/>
        <v>5.5591941762881465</v>
      </c>
    </row>
    <row r="71" spans="1:17" x14ac:dyDescent="0.25">
      <c r="A71" s="187"/>
      <c r="B71" s="189"/>
      <c r="C71" s="189"/>
      <c r="D71" s="12">
        <v>2020</v>
      </c>
      <c r="E71" s="137">
        <v>17334744000</v>
      </c>
      <c r="F71" s="137">
        <v>155193000</v>
      </c>
      <c r="G71" s="137">
        <v>2280349000</v>
      </c>
      <c r="H71" s="137">
        <f t="shared" si="35"/>
        <v>2435542000</v>
      </c>
      <c r="I71" s="137">
        <v>1084008000</v>
      </c>
      <c r="J71" s="137">
        <f t="shared" ref="J71:J73" si="44">SUM(H71-I71)</f>
        <v>1351534000</v>
      </c>
      <c r="K71" s="137">
        <f t="shared" si="42"/>
        <v>15983210000</v>
      </c>
      <c r="L71" s="137">
        <v>40391503000</v>
      </c>
      <c r="M71" s="138">
        <f t="shared" si="37"/>
        <v>0.39570723575203426</v>
      </c>
      <c r="N71" s="137">
        <f>SUM(K71-I71)</f>
        <v>14899202000</v>
      </c>
      <c r="O71" s="137">
        <f t="shared" si="43"/>
        <v>14899202000</v>
      </c>
      <c r="P71" s="138">
        <f t="shared" ref="P71:P73" si="45">SUM(O71/K71)</f>
        <v>0.93217832963466041</v>
      </c>
      <c r="Q71" s="138">
        <f t="shared" si="34"/>
        <v>14899202001.327887</v>
      </c>
    </row>
    <row r="72" spans="1:17" x14ac:dyDescent="0.25">
      <c r="A72" s="187"/>
      <c r="B72" s="189"/>
      <c r="C72" s="189"/>
      <c r="D72" s="12">
        <v>2021</v>
      </c>
      <c r="E72" s="137">
        <v>3078120000</v>
      </c>
      <c r="F72" s="137">
        <v>96972000</v>
      </c>
      <c r="G72" s="137">
        <v>3854588000</v>
      </c>
      <c r="H72" s="137">
        <f t="shared" si="35"/>
        <v>3951560000</v>
      </c>
      <c r="I72" s="137">
        <v>1159107000</v>
      </c>
      <c r="J72" s="137">
        <f t="shared" si="44"/>
        <v>2792453000</v>
      </c>
      <c r="K72" s="137">
        <f t="shared" si="42"/>
        <v>285667000</v>
      </c>
      <c r="L72" s="137">
        <v>40012007000</v>
      </c>
      <c r="M72" s="138">
        <f t="shared" si="37"/>
        <v>7.1395318910146147E-3</v>
      </c>
      <c r="N72" s="137">
        <f>SUM(K72-I72)</f>
        <v>-873440000</v>
      </c>
      <c r="O72" s="137">
        <f t="shared" si="43"/>
        <v>-873440000</v>
      </c>
      <c r="P72" s="138">
        <f t="shared" si="45"/>
        <v>-3.0575460238669501</v>
      </c>
      <c r="Q72" s="138">
        <f t="shared" si="34"/>
        <v>-873440003.05040646</v>
      </c>
    </row>
    <row r="73" spans="1:17" x14ac:dyDescent="0.25">
      <c r="A73" s="187"/>
      <c r="B73" s="189"/>
      <c r="C73" s="189"/>
      <c r="D73" s="12">
        <v>2022</v>
      </c>
      <c r="E73" s="139">
        <v>26565778000</v>
      </c>
      <c r="F73" s="137">
        <v>0</v>
      </c>
      <c r="G73" s="137">
        <v>0</v>
      </c>
      <c r="H73" s="136">
        <v>13332897000</v>
      </c>
      <c r="I73" s="139">
        <v>9726218000</v>
      </c>
      <c r="J73" s="137">
        <f t="shared" si="44"/>
        <v>3606679000</v>
      </c>
      <c r="K73" s="137">
        <f t="shared" si="42"/>
        <v>22959099000</v>
      </c>
      <c r="L73" s="136">
        <v>10651480000</v>
      </c>
      <c r="M73" s="140">
        <f t="shared" ref="M73" si="46">SUM(K73/L73)</f>
        <v>2.1554844021675863</v>
      </c>
      <c r="N73" s="140">
        <f t="shared" ref="N73" si="47">SUM(K73/I73)</f>
        <v>2.3605371584309545</v>
      </c>
      <c r="O73" s="137">
        <f t="shared" si="43"/>
        <v>13232881000</v>
      </c>
      <c r="P73" s="138">
        <f t="shared" si="45"/>
        <v>0.5763676091992983</v>
      </c>
      <c r="Q73" s="140">
        <f t="shared" ref="Q73" si="48">SUM(M73+N73+P73)</f>
        <v>5.0923891697978387</v>
      </c>
    </row>
    <row r="74" spans="1:17" x14ac:dyDescent="0.25">
      <c r="A74" s="190">
        <v>15</v>
      </c>
      <c r="B74" s="193" t="s">
        <v>291</v>
      </c>
      <c r="C74" s="194" t="s">
        <v>292</v>
      </c>
      <c r="D74" s="151">
        <v>2018</v>
      </c>
      <c r="E74" s="149">
        <v>783590762184</v>
      </c>
      <c r="F74" s="149">
        <v>73682610249</v>
      </c>
      <c r="G74" s="149">
        <v>29729832368</v>
      </c>
      <c r="H74" s="147">
        <v>103412442617</v>
      </c>
      <c r="I74" s="149">
        <v>5222235426</v>
      </c>
      <c r="J74" s="147">
        <v>98190207191</v>
      </c>
      <c r="K74" s="147">
        <v>685400554993</v>
      </c>
      <c r="L74" s="149">
        <v>323237568459</v>
      </c>
      <c r="M74" s="148">
        <v>2.1204235580058737</v>
      </c>
      <c r="N74" s="146">
        <v>131.24658294426729</v>
      </c>
      <c r="O74" s="147">
        <v>680178319567</v>
      </c>
      <c r="P74" s="146">
        <v>0.99238075401609016</v>
      </c>
      <c r="Q74" s="148">
        <v>134.35938725628927</v>
      </c>
    </row>
    <row r="75" spans="1:17" x14ac:dyDescent="0.25">
      <c r="A75" s="191"/>
      <c r="B75" s="193"/>
      <c r="C75" s="194"/>
      <c r="D75" s="151">
        <v>2019</v>
      </c>
      <c r="E75" s="149">
        <v>1221662045057</v>
      </c>
      <c r="F75" s="149">
        <v>110636919937</v>
      </c>
      <c r="G75" s="149">
        <v>32308831903</v>
      </c>
      <c r="H75" s="147">
        <v>142945751840</v>
      </c>
      <c r="I75" s="149">
        <v>5483993636</v>
      </c>
      <c r="J75" s="147">
        <v>137461758204</v>
      </c>
      <c r="K75" s="147">
        <v>1084200286853</v>
      </c>
      <c r="L75" s="149">
        <v>339672393223</v>
      </c>
      <c r="M75" s="148">
        <v>3.1918999261774164</v>
      </c>
      <c r="N75" s="146">
        <v>197.7026887368547</v>
      </c>
      <c r="O75" s="147">
        <v>1078716293217</v>
      </c>
      <c r="P75" s="146">
        <v>0.99494189984775061</v>
      </c>
      <c r="Q75" s="148">
        <v>201.88953056287988</v>
      </c>
    </row>
    <row r="76" spans="1:17" x14ac:dyDescent="0.25">
      <c r="A76" s="191"/>
      <c r="B76" s="193"/>
      <c r="C76" s="194"/>
      <c r="D76" s="151">
        <v>2020</v>
      </c>
      <c r="E76" s="149">
        <v>1069005506795</v>
      </c>
      <c r="F76" s="149"/>
      <c r="G76" s="149"/>
      <c r="H76" s="147">
        <v>160803289585</v>
      </c>
      <c r="I76" s="149">
        <v>6193614431</v>
      </c>
      <c r="J76" s="147">
        <v>154609675154</v>
      </c>
      <c r="K76" s="147">
        <v>914395831641</v>
      </c>
      <c r="L76" s="149">
        <v>352947426518</v>
      </c>
      <c r="M76" s="148">
        <v>2.590742311573043</v>
      </c>
      <c r="N76" s="146">
        <v>147.63525269902291</v>
      </c>
      <c r="O76" s="147">
        <v>908202217210</v>
      </c>
      <c r="P76" s="146">
        <v>0.99322655001621696</v>
      </c>
      <c r="Q76" s="148">
        <v>151.21922156061217</v>
      </c>
    </row>
    <row r="77" spans="1:17" x14ac:dyDescent="0.25">
      <c r="A77" s="191"/>
      <c r="B77" s="193"/>
      <c r="C77" s="194"/>
      <c r="D77" s="151">
        <v>2021</v>
      </c>
      <c r="E77" s="149">
        <v>841151184815</v>
      </c>
      <c r="F77" s="149"/>
      <c r="G77" s="149"/>
      <c r="H77" s="147">
        <v>201581826103</v>
      </c>
      <c r="I77" s="149">
        <v>8146214465</v>
      </c>
      <c r="J77" s="147">
        <v>193435611638</v>
      </c>
      <c r="K77" s="147">
        <v>647715573177</v>
      </c>
      <c r="L77" s="149">
        <v>307404859003</v>
      </c>
      <c r="M77" s="148">
        <v>2.1070440307213194</v>
      </c>
      <c r="N77" s="146">
        <v>79.511235060148891</v>
      </c>
      <c r="O77" s="147">
        <v>639569358712</v>
      </c>
      <c r="P77" s="146">
        <v>0.98742316102569005</v>
      </c>
      <c r="Q77" s="148">
        <v>82.605702251895906</v>
      </c>
    </row>
    <row r="78" spans="1:17" x14ac:dyDescent="0.25">
      <c r="A78" s="192"/>
      <c r="B78" s="193"/>
      <c r="C78" s="194"/>
      <c r="D78" s="151">
        <v>2022</v>
      </c>
      <c r="E78" s="149">
        <v>250181705309</v>
      </c>
      <c r="F78" s="149"/>
      <c r="G78" s="149"/>
      <c r="H78" s="147">
        <v>78122302659</v>
      </c>
      <c r="I78" s="149">
        <v>7824024712</v>
      </c>
      <c r="J78" s="147">
        <v>70298277947</v>
      </c>
      <c r="K78" s="147">
        <v>179883427362</v>
      </c>
      <c r="L78" s="149">
        <v>214090733539</v>
      </c>
      <c r="M78" s="148">
        <v>0.84022051953608445</v>
      </c>
      <c r="N78" s="146">
        <v>22.991162986244923</v>
      </c>
      <c r="O78" s="147">
        <v>172059402650</v>
      </c>
      <c r="P78" s="146">
        <v>0.95650502757958455</v>
      </c>
      <c r="Q78" s="148">
        <v>24.787888533360594</v>
      </c>
    </row>
    <row r="79" spans="1:17" x14ac:dyDescent="0.25">
      <c r="A79" s="187">
        <v>16</v>
      </c>
      <c r="B79" s="188" t="s">
        <v>288</v>
      </c>
      <c r="C79" s="188" t="s">
        <v>289</v>
      </c>
      <c r="D79" s="135">
        <v>2018</v>
      </c>
      <c r="E79" s="137">
        <v>1298117469650</v>
      </c>
      <c r="F79" s="137">
        <v>1880086550</v>
      </c>
      <c r="G79" s="137">
        <v>120498819227</v>
      </c>
      <c r="H79" s="137">
        <f>SUM(F79+G79)</f>
        <v>122378905777</v>
      </c>
      <c r="I79" s="137">
        <v>81817697252</v>
      </c>
      <c r="J79" s="137">
        <f>SUM(H79-I79)</f>
        <v>40561208525</v>
      </c>
      <c r="K79" s="137">
        <f>SUM(E79-J79)</f>
        <v>1257556261125</v>
      </c>
      <c r="L79" s="136">
        <v>405956960152</v>
      </c>
      <c r="M79" s="140">
        <f t="shared" ref="M79:M83" si="49">SUM(K79/L79)</f>
        <v>3.0977576062598873</v>
      </c>
      <c r="N79" s="141">
        <f t="shared" ref="N79:N83" si="50">SUM(K79/I79)</f>
        <v>15.37022311018732</v>
      </c>
      <c r="O79" s="137">
        <f>SUM(K79-I79)</f>
        <v>1175738563873</v>
      </c>
      <c r="P79" s="138">
        <f t="shared" ref="P79:P83" si="51">SUM(O79/K79)</f>
        <v>0.93493913570212239</v>
      </c>
      <c r="Q79" s="140">
        <f t="shared" ref="Q79:Q83" si="52">SUM(M79+N79+P79)</f>
        <v>19.402919852149331</v>
      </c>
    </row>
    <row r="80" spans="1:17" x14ac:dyDescent="0.25">
      <c r="A80" s="187"/>
      <c r="B80" s="189"/>
      <c r="C80" s="189"/>
      <c r="D80" s="135">
        <v>2019</v>
      </c>
      <c r="E80" s="137">
        <v>1596396576716</v>
      </c>
      <c r="F80" s="137">
        <v>2040916502</v>
      </c>
      <c r="G80" s="137">
        <v>134635828295</v>
      </c>
      <c r="H80" s="137">
        <f>SUM(F80+G80)</f>
        <v>136676744797</v>
      </c>
      <c r="I80" s="137">
        <v>89171242712</v>
      </c>
      <c r="J80" s="137">
        <f t="shared" ref="J80:J83" si="53">SUM(H80-I80)</f>
        <v>47505502085</v>
      </c>
      <c r="K80" s="137">
        <f>SUM(E80-J80)</f>
        <v>1548891074631</v>
      </c>
      <c r="L80" s="136">
        <v>433002009239</v>
      </c>
      <c r="M80" s="140">
        <f t="shared" si="49"/>
        <v>3.5770990470764152</v>
      </c>
      <c r="N80" s="141">
        <f t="shared" si="50"/>
        <v>17.369849600879924</v>
      </c>
      <c r="O80" s="137">
        <f>SUM(K80-I80)</f>
        <v>1459719831919</v>
      </c>
      <c r="P80" s="138">
        <f t="shared" si="51"/>
        <v>0.94242897762630362</v>
      </c>
      <c r="Q80" s="140">
        <f t="shared" si="52"/>
        <v>21.889377625582643</v>
      </c>
    </row>
    <row r="81" spans="1:17" x14ac:dyDescent="0.25">
      <c r="A81" s="187"/>
      <c r="B81" s="189"/>
      <c r="C81" s="189"/>
      <c r="D81" s="135">
        <v>2020</v>
      </c>
      <c r="E81" s="137">
        <v>1616390151557</v>
      </c>
      <c r="F81" s="137">
        <v>1291487642</v>
      </c>
      <c r="G81" s="137">
        <v>131315343878</v>
      </c>
      <c r="H81" s="137">
        <f>SUM(F81+G81)</f>
        <v>132606831520</v>
      </c>
      <c r="I81" s="137">
        <v>97196249969</v>
      </c>
      <c r="J81" s="137">
        <f t="shared" si="53"/>
        <v>35410581551</v>
      </c>
      <c r="K81" s="137">
        <f t="shared" ref="K81:K83" si="54">SUM(E81-J81)</f>
        <v>1580979570006</v>
      </c>
      <c r="L81" s="137">
        <v>456448592739</v>
      </c>
      <c r="M81" s="141">
        <f t="shared" si="49"/>
        <v>3.4636530710261462</v>
      </c>
      <c r="N81" s="141">
        <f t="shared" si="50"/>
        <v>16.265849459318044</v>
      </c>
      <c r="O81" s="137">
        <f t="shared" ref="O81:O83" si="55">SUM(K81-I81)</f>
        <v>1483783320037</v>
      </c>
      <c r="P81" s="138">
        <f t="shared" si="51"/>
        <v>0.93852150159749936</v>
      </c>
      <c r="Q81" s="141">
        <f t="shared" si="52"/>
        <v>20.668024031941691</v>
      </c>
    </row>
    <row r="82" spans="1:17" x14ac:dyDescent="0.25">
      <c r="A82" s="187"/>
      <c r="B82" s="189"/>
      <c r="C82" s="189"/>
      <c r="D82" s="135">
        <v>2021</v>
      </c>
      <c r="E82" s="137">
        <v>1645636804155</v>
      </c>
      <c r="F82" s="137">
        <v>1464055229</v>
      </c>
      <c r="G82" s="137">
        <v>125915202203</v>
      </c>
      <c r="H82" s="137">
        <f>SUM(F82+G82)</f>
        <v>127379257432</v>
      </c>
      <c r="I82" s="137">
        <v>91271272068</v>
      </c>
      <c r="J82" s="137">
        <f t="shared" si="53"/>
        <v>36107985364</v>
      </c>
      <c r="K82" s="137">
        <f t="shared" si="54"/>
        <v>1609528818791</v>
      </c>
      <c r="L82" s="137">
        <v>487172457446</v>
      </c>
      <c r="M82" s="141">
        <f t="shared" si="49"/>
        <v>3.3038173529533044</v>
      </c>
      <c r="N82" s="141">
        <f t="shared" si="50"/>
        <v>17.634561043389972</v>
      </c>
      <c r="O82" s="137">
        <f t="shared" si="55"/>
        <v>1518257546723</v>
      </c>
      <c r="P82" s="138">
        <f t="shared" si="51"/>
        <v>0.9432931731309051</v>
      </c>
      <c r="Q82" s="141">
        <f t="shared" si="52"/>
        <v>21.881671569474179</v>
      </c>
    </row>
    <row r="83" spans="1:17" x14ac:dyDescent="0.25">
      <c r="A83" s="187"/>
      <c r="B83" s="189"/>
      <c r="C83" s="189"/>
      <c r="D83" s="135">
        <v>2022</v>
      </c>
      <c r="E83" s="136">
        <v>1706092477346</v>
      </c>
      <c r="F83" s="137">
        <v>4332957742</v>
      </c>
      <c r="G83" s="137">
        <v>13530992041</v>
      </c>
      <c r="H83" s="136">
        <f>SUM(F83+G83)</f>
        <v>17863949783</v>
      </c>
      <c r="I83" s="136">
        <v>81182263935</v>
      </c>
      <c r="J83" s="137">
        <f t="shared" si="53"/>
        <v>-63318314152</v>
      </c>
      <c r="K83" s="137">
        <f t="shared" si="54"/>
        <v>1769410791498</v>
      </c>
      <c r="L83" s="136">
        <v>523113833974</v>
      </c>
      <c r="M83" s="140">
        <f t="shared" si="49"/>
        <v>3.3824584183830702</v>
      </c>
      <c r="N83" s="141">
        <f t="shared" si="50"/>
        <v>21.795533971739317</v>
      </c>
      <c r="O83" s="137">
        <f t="shared" si="55"/>
        <v>1688228527563</v>
      </c>
      <c r="P83" s="138">
        <f t="shared" si="51"/>
        <v>0.95411904102479772</v>
      </c>
      <c r="Q83" s="140">
        <f t="shared" si="52"/>
        <v>26.132111431147184</v>
      </c>
    </row>
    <row r="84" spans="1:17" x14ac:dyDescent="0.25">
      <c r="A84" s="24"/>
      <c r="B84" s="24"/>
      <c r="C84" s="24"/>
      <c r="D84" s="25"/>
      <c r="E84" s="25"/>
      <c r="F84" s="25"/>
      <c r="G84" s="25"/>
      <c r="H84" s="25"/>
      <c r="I84" s="24"/>
      <c r="J84" s="24"/>
      <c r="K84" s="25"/>
      <c r="L84" s="27"/>
      <c r="M84" s="25"/>
      <c r="N84" s="27"/>
      <c r="O84" s="26"/>
      <c r="P84"/>
      <c r="Q84"/>
    </row>
    <row r="85" spans="1:17" x14ac:dyDescent="0.25">
      <c r="A85" s="24"/>
      <c r="B85" s="24"/>
      <c r="C85" s="24"/>
      <c r="D85" s="25"/>
      <c r="E85" s="25"/>
      <c r="F85" s="25"/>
      <c r="G85" s="25"/>
      <c r="H85" s="25"/>
      <c r="I85" s="24"/>
      <c r="J85" s="24"/>
      <c r="K85" s="25"/>
      <c r="L85" s="27"/>
      <c r="M85" s="25"/>
      <c r="N85" s="27"/>
      <c r="O85" s="26"/>
      <c r="P85"/>
      <c r="Q85"/>
    </row>
    <row r="86" spans="1:17" x14ac:dyDescent="0.25">
      <c r="A86" s="24"/>
      <c r="B86" s="24"/>
      <c r="C86" s="24"/>
      <c r="D86" s="25"/>
      <c r="E86" s="25"/>
      <c r="F86" s="25"/>
      <c r="G86" s="25"/>
      <c r="H86" s="25"/>
      <c r="I86" s="24"/>
      <c r="J86" s="24"/>
      <c r="K86" s="25"/>
      <c r="L86" s="27"/>
      <c r="M86" s="25"/>
      <c r="N86" s="27"/>
      <c r="O86" s="26"/>
      <c r="P86"/>
      <c r="Q86"/>
    </row>
    <row r="87" spans="1:17" x14ac:dyDescent="0.25">
      <c r="A87" s="24"/>
      <c r="B87" s="24"/>
      <c r="C87" s="24"/>
      <c r="D87" s="25"/>
      <c r="E87" s="25"/>
      <c r="F87" s="25"/>
      <c r="G87" s="25"/>
      <c r="H87" s="25"/>
      <c r="I87" s="24"/>
      <c r="J87" s="24"/>
      <c r="K87" s="25"/>
      <c r="L87" s="27"/>
      <c r="M87" s="27"/>
      <c r="N87" s="25"/>
      <c r="O87" s="27"/>
      <c r="P87" s="26"/>
      <c r="Q87"/>
    </row>
    <row r="88" spans="1:17" x14ac:dyDescent="0.25">
      <c r="A88" s="24"/>
      <c r="B88" s="24"/>
      <c r="C88" s="24"/>
      <c r="D88" s="25"/>
      <c r="E88" s="25"/>
      <c r="F88" s="25"/>
      <c r="G88" s="25"/>
      <c r="H88" s="25"/>
      <c r="I88" s="24"/>
      <c r="J88" s="24"/>
      <c r="K88" s="25"/>
      <c r="L88" s="27"/>
      <c r="M88" s="27"/>
      <c r="N88" s="25"/>
      <c r="O88" s="27"/>
      <c r="P88" s="26"/>
      <c r="Q88"/>
    </row>
    <row r="89" spans="1:17" x14ac:dyDescent="0.25">
      <c r="A89" s="24"/>
      <c r="B89" s="24"/>
      <c r="C89" s="24"/>
      <c r="D89" s="25"/>
      <c r="E89" s="25"/>
      <c r="F89" s="25"/>
      <c r="G89" s="25"/>
      <c r="H89" s="25"/>
      <c r="I89" s="24"/>
      <c r="J89" s="24"/>
      <c r="K89" s="25"/>
      <c r="L89" s="27"/>
      <c r="M89" s="27"/>
      <c r="N89" s="25"/>
      <c r="O89" s="27"/>
      <c r="P89" s="26"/>
      <c r="Q89"/>
    </row>
    <row r="90" spans="1:17" x14ac:dyDescent="0.25">
      <c r="A90" s="24"/>
      <c r="B90" s="24"/>
      <c r="C90" s="24"/>
      <c r="D90" s="25"/>
      <c r="E90" s="25"/>
      <c r="F90" s="25"/>
      <c r="G90" s="25"/>
      <c r="H90" s="25"/>
      <c r="I90" s="24"/>
      <c r="J90" s="24"/>
      <c r="K90" s="25"/>
      <c r="L90" s="27"/>
      <c r="M90" s="27"/>
      <c r="N90" s="25"/>
      <c r="O90" s="27"/>
      <c r="P90" s="26"/>
      <c r="Q90"/>
    </row>
    <row r="91" spans="1:17" x14ac:dyDescent="0.25">
      <c r="A91" s="24"/>
      <c r="B91" s="24"/>
      <c r="C91" s="24"/>
      <c r="D91" s="25"/>
      <c r="E91" s="25"/>
      <c r="F91" s="25"/>
      <c r="G91" s="25"/>
      <c r="H91" s="25"/>
      <c r="I91" s="24"/>
      <c r="J91" s="24"/>
      <c r="K91" s="25"/>
      <c r="L91" s="27"/>
      <c r="M91" s="27"/>
      <c r="N91" s="25"/>
      <c r="O91" s="27"/>
      <c r="P91" s="26"/>
      <c r="Q91"/>
    </row>
    <row r="92" spans="1:17" x14ac:dyDescent="0.25">
      <c r="A92" s="24"/>
      <c r="B92" s="24"/>
      <c r="C92" s="24"/>
      <c r="D92" s="25"/>
      <c r="E92" s="25"/>
      <c r="F92" s="25"/>
      <c r="G92" s="25"/>
      <c r="H92" s="25"/>
      <c r="I92" s="24"/>
      <c r="J92" s="24"/>
      <c r="K92" s="25"/>
      <c r="L92" s="27"/>
      <c r="M92" s="27"/>
      <c r="N92" s="25"/>
      <c r="O92" s="27"/>
      <c r="P92" s="26"/>
      <c r="Q92"/>
    </row>
    <row r="93" spans="1:17" x14ac:dyDescent="0.25">
      <c r="A93" s="24"/>
      <c r="B93" s="24"/>
      <c r="C93" s="24"/>
      <c r="D93" s="25"/>
      <c r="E93" s="25"/>
      <c r="F93" s="25"/>
      <c r="G93" s="25"/>
      <c r="H93" s="25"/>
      <c r="I93" s="24"/>
      <c r="J93" s="24"/>
      <c r="K93" s="25"/>
      <c r="L93" s="27"/>
      <c r="M93" s="27"/>
      <c r="N93" s="25"/>
      <c r="O93" s="27"/>
      <c r="P93" s="26"/>
      <c r="Q93"/>
    </row>
    <row r="94" spans="1:17" x14ac:dyDescent="0.25">
      <c r="A94" s="24"/>
      <c r="B94" s="24"/>
      <c r="C94" s="24"/>
      <c r="D94" s="25"/>
      <c r="E94" s="25"/>
      <c r="F94" s="25"/>
      <c r="G94" s="25"/>
      <c r="H94" s="25"/>
      <c r="I94" s="24"/>
      <c r="J94" s="24"/>
      <c r="K94" s="25"/>
      <c r="L94" s="27"/>
      <c r="M94" s="27"/>
      <c r="N94" s="25"/>
      <c r="O94" s="27"/>
      <c r="P94" s="26"/>
      <c r="Q94"/>
    </row>
    <row r="95" spans="1:17" x14ac:dyDescent="0.25">
      <c r="A95" s="24"/>
      <c r="B95" s="24"/>
      <c r="C95" s="24"/>
      <c r="D95" s="25"/>
      <c r="E95" s="25"/>
      <c r="F95" s="25"/>
      <c r="G95" s="25"/>
      <c r="H95" s="25"/>
      <c r="I95" s="24"/>
      <c r="J95" s="24"/>
      <c r="K95" s="25"/>
      <c r="L95" s="27"/>
      <c r="M95" s="27"/>
      <c r="N95" s="25"/>
      <c r="O95" s="27"/>
      <c r="P95" s="26"/>
      <c r="Q95"/>
    </row>
    <row r="96" spans="1:17" x14ac:dyDescent="0.25">
      <c r="A96" s="24"/>
      <c r="B96" s="24"/>
      <c r="C96" s="24"/>
      <c r="D96" s="25"/>
      <c r="E96" s="25"/>
      <c r="F96" s="25"/>
      <c r="G96" s="25"/>
      <c r="H96" s="25"/>
      <c r="I96" s="24"/>
      <c r="J96" s="24"/>
      <c r="K96" s="25"/>
      <c r="L96" s="27"/>
      <c r="M96" s="27"/>
      <c r="N96" s="25"/>
      <c r="O96" s="27"/>
      <c r="P96" s="26"/>
      <c r="Q96"/>
    </row>
    <row r="97" spans="1:17" x14ac:dyDescent="0.25">
      <c r="A97" s="24"/>
      <c r="B97" s="24"/>
      <c r="C97" s="24"/>
      <c r="D97" s="25"/>
      <c r="E97" s="25"/>
      <c r="F97" s="25"/>
      <c r="G97" s="25"/>
      <c r="H97" s="25"/>
      <c r="I97" s="24"/>
      <c r="J97" s="24"/>
      <c r="K97" s="25"/>
      <c r="L97" s="27"/>
      <c r="M97" s="27"/>
      <c r="N97" s="25"/>
      <c r="O97" s="27"/>
      <c r="P97" s="26"/>
      <c r="Q97"/>
    </row>
    <row r="98" spans="1:17" x14ac:dyDescent="0.25">
      <c r="A98" s="24"/>
      <c r="B98" s="24"/>
      <c r="C98" s="24"/>
      <c r="D98" s="25"/>
      <c r="E98" s="25"/>
      <c r="F98" s="25"/>
      <c r="G98" s="25"/>
      <c r="H98" s="25"/>
      <c r="I98" s="24"/>
      <c r="J98" s="24"/>
      <c r="K98" s="25"/>
      <c r="L98" s="27"/>
      <c r="M98" s="27"/>
      <c r="N98" s="25"/>
      <c r="O98" s="27"/>
      <c r="P98" s="26"/>
      <c r="Q98"/>
    </row>
    <row r="99" spans="1:17" x14ac:dyDescent="0.25">
      <c r="A99" s="24"/>
      <c r="B99" s="24"/>
      <c r="C99" s="24"/>
      <c r="D99" s="25"/>
      <c r="E99" s="25"/>
      <c r="F99" s="25"/>
      <c r="G99" s="25"/>
      <c r="H99" s="25"/>
      <c r="I99" s="24"/>
      <c r="J99" s="24"/>
      <c r="K99" s="25"/>
      <c r="L99" s="27"/>
      <c r="M99" s="27"/>
      <c r="N99" s="25"/>
      <c r="O99" s="27"/>
      <c r="P99" s="26"/>
      <c r="Q99"/>
    </row>
    <row r="100" spans="1:17" x14ac:dyDescent="0.25">
      <c r="A100" s="24"/>
      <c r="B100" s="24"/>
      <c r="C100" s="24"/>
      <c r="D100" s="25"/>
      <c r="E100" s="25"/>
      <c r="F100" s="25"/>
      <c r="G100" s="25"/>
      <c r="H100" s="25"/>
      <c r="I100" s="24"/>
      <c r="J100" s="24"/>
      <c r="K100" s="25"/>
      <c r="L100" s="27"/>
      <c r="M100" s="27"/>
      <c r="N100" s="25"/>
      <c r="O100" s="27"/>
      <c r="P100" s="26"/>
      <c r="Q100"/>
    </row>
    <row r="101" spans="1:17" x14ac:dyDescent="0.25">
      <c r="A101" s="24"/>
      <c r="B101" s="24"/>
      <c r="C101" s="24"/>
      <c r="D101" s="25"/>
      <c r="E101" s="25"/>
      <c r="F101" s="25"/>
      <c r="G101" s="25"/>
      <c r="H101" s="25"/>
      <c r="I101" s="24"/>
      <c r="J101" s="24"/>
      <c r="K101" s="25"/>
      <c r="L101" s="27"/>
      <c r="M101" s="27"/>
      <c r="N101" s="25"/>
      <c r="O101" s="27"/>
      <c r="P101" s="26"/>
      <c r="Q101"/>
    </row>
    <row r="102" spans="1:17" x14ac:dyDescent="0.25">
      <c r="A102" s="24"/>
      <c r="B102" s="24"/>
      <c r="C102" s="24"/>
      <c r="D102" s="25"/>
      <c r="E102" s="25"/>
      <c r="F102" s="25"/>
      <c r="G102" s="25"/>
      <c r="H102" s="25"/>
      <c r="I102" s="24"/>
      <c r="J102" s="24"/>
      <c r="K102" s="25"/>
      <c r="L102" s="27"/>
      <c r="M102" s="27"/>
      <c r="N102" s="25"/>
      <c r="O102" s="27"/>
      <c r="P102" s="26"/>
      <c r="Q102"/>
    </row>
    <row r="103" spans="1:17" x14ac:dyDescent="0.25">
      <c r="A103" s="24"/>
      <c r="B103" s="24"/>
      <c r="C103" s="24"/>
      <c r="D103" s="25"/>
      <c r="E103" s="25"/>
      <c r="F103" s="25"/>
      <c r="G103" s="25"/>
      <c r="H103" s="25"/>
      <c r="I103" s="24"/>
      <c r="J103" s="24"/>
      <c r="K103" s="25"/>
      <c r="L103" s="27"/>
      <c r="M103" s="27"/>
      <c r="N103" s="25"/>
      <c r="O103" s="27"/>
      <c r="P103" s="26"/>
      <c r="Q103"/>
    </row>
    <row r="104" spans="1:17" x14ac:dyDescent="0.25">
      <c r="A104" s="24"/>
      <c r="B104" s="24"/>
      <c r="C104" s="24"/>
      <c r="D104" s="25"/>
      <c r="E104" s="25"/>
      <c r="F104" s="25"/>
      <c r="G104" s="25"/>
      <c r="H104" s="25"/>
      <c r="I104" s="24"/>
      <c r="J104" s="24"/>
      <c r="K104" s="25"/>
      <c r="L104" s="27"/>
      <c r="M104" s="27"/>
      <c r="N104" s="25"/>
      <c r="O104" s="27"/>
      <c r="P104" s="26"/>
      <c r="Q104"/>
    </row>
    <row r="105" spans="1:17" x14ac:dyDescent="0.25">
      <c r="A105" s="24"/>
      <c r="B105" s="24"/>
      <c r="C105" s="24"/>
      <c r="D105" s="25"/>
      <c r="E105" s="25"/>
      <c r="F105" s="25"/>
      <c r="G105" s="25"/>
      <c r="H105" s="25"/>
      <c r="I105" s="24"/>
      <c r="J105" s="24"/>
      <c r="K105" s="25"/>
      <c r="L105" s="27"/>
      <c r="M105" s="27"/>
      <c r="N105" s="25"/>
      <c r="O105" s="27"/>
      <c r="P105" s="26"/>
      <c r="Q105"/>
    </row>
    <row r="106" spans="1:17" x14ac:dyDescent="0.25">
      <c r="A106" s="24"/>
      <c r="B106" s="24"/>
      <c r="C106" s="24"/>
      <c r="D106" s="25"/>
      <c r="E106" s="25"/>
      <c r="F106" s="25"/>
      <c r="G106" s="25"/>
      <c r="H106" s="25"/>
      <c r="I106" s="24"/>
      <c r="J106" s="24"/>
      <c r="K106" s="25"/>
      <c r="L106" s="27"/>
      <c r="M106" s="27"/>
      <c r="N106" s="25"/>
      <c r="O106" s="27"/>
      <c r="P106" s="26"/>
      <c r="Q106"/>
    </row>
    <row r="107" spans="1:17" x14ac:dyDescent="0.25">
      <c r="A107" s="24"/>
      <c r="B107" s="24"/>
      <c r="C107" s="24"/>
      <c r="D107" s="25"/>
      <c r="E107" s="25"/>
      <c r="F107" s="25"/>
      <c r="G107" s="25"/>
      <c r="H107" s="25"/>
      <c r="I107" s="24"/>
      <c r="J107" s="24"/>
      <c r="K107" s="25"/>
      <c r="L107" s="27"/>
      <c r="M107" s="27"/>
      <c r="N107" s="25"/>
      <c r="O107" s="27"/>
      <c r="P107" s="26"/>
      <c r="Q107"/>
    </row>
    <row r="108" spans="1:17" x14ac:dyDescent="0.25">
      <c r="A108" s="24"/>
      <c r="B108" s="24"/>
      <c r="C108" s="24"/>
      <c r="D108" s="25"/>
      <c r="E108" s="25"/>
      <c r="F108" s="25"/>
      <c r="G108" s="25"/>
      <c r="H108" s="25"/>
      <c r="I108" s="24"/>
      <c r="J108" s="24"/>
      <c r="K108" s="25"/>
      <c r="L108" s="27"/>
      <c r="M108" s="27"/>
      <c r="N108" s="25"/>
      <c r="O108" s="27"/>
      <c r="P108" s="26"/>
      <c r="Q108"/>
    </row>
    <row r="109" spans="1:17" x14ac:dyDescent="0.25">
      <c r="A109" s="24"/>
      <c r="B109" s="24"/>
      <c r="C109" s="24"/>
      <c r="D109" s="24"/>
      <c r="E109" s="24"/>
      <c r="F109" s="24"/>
      <c r="G109" s="24"/>
      <c r="H109" s="24"/>
      <c r="I109" s="24"/>
      <c r="J109" s="24"/>
      <c r="K109" s="24"/>
      <c r="L109" s="25"/>
      <c r="M109" s="27"/>
      <c r="N109" s="27"/>
      <c r="O109" s="25"/>
      <c r="P109" s="27"/>
      <c r="Q109" s="26"/>
    </row>
    <row r="110" spans="1:17" x14ac:dyDescent="0.25">
      <c r="A110" s="24"/>
      <c r="B110" s="24"/>
      <c r="C110" s="24"/>
      <c r="D110" s="24"/>
      <c r="E110" s="24"/>
      <c r="F110" s="24"/>
      <c r="G110" s="24"/>
      <c r="H110" s="24"/>
      <c r="I110" s="24"/>
      <c r="J110" s="24"/>
      <c r="K110" s="24"/>
      <c r="L110" s="25"/>
      <c r="M110" s="27"/>
      <c r="N110" s="27"/>
      <c r="O110" s="25"/>
      <c r="P110" s="27"/>
      <c r="Q110" s="26"/>
    </row>
    <row r="111" spans="1:17" x14ac:dyDescent="0.25">
      <c r="A111" s="24"/>
      <c r="B111" s="24"/>
      <c r="C111" s="24"/>
      <c r="D111" s="24"/>
      <c r="E111" s="24"/>
      <c r="F111" s="24"/>
      <c r="G111" s="24"/>
      <c r="H111" s="24"/>
      <c r="I111" s="24"/>
      <c r="J111" s="24"/>
      <c r="K111" s="24"/>
      <c r="L111" s="25"/>
      <c r="M111" s="27"/>
      <c r="N111" s="27"/>
      <c r="O111" s="25"/>
      <c r="P111" s="27"/>
      <c r="Q111" s="26"/>
    </row>
    <row r="112" spans="1:17" x14ac:dyDescent="0.25">
      <c r="A112" s="24"/>
      <c r="B112" s="24"/>
      <c r="C112" s="24"/>
      <c r="D112" s="24"/>
      <c r="E112" s="24"/>
      <c r="F112" s="24"/>
      <c r="G112" s="24"/>
      <c r="H112" s="24"/>
      <c r="I112" s="24"/>
      <c r="J112" s="24"/>
      <c r="K112" s="24"/>
      <c r="L112" s="25"/>
      <c r="M112" s="27"/>
      <c r="N112" s="27"/>
      <c r="O112" s="25"/>
      <c r="P112" s="27"/>
      <c r="Q112" s="26"/>
    </row>
    <row r="113" spans="1:17" x14ac:dyDescent="0.25">
      <c r="A113" s="24"/>
      <c r="B113" s="24"/>
      <c r="C113" s="24"/>
      <c r="D113" s="24"/>
      <c r="E113" s="24"/>
      <c r="F113" s="24"/>
      <c r="G113" s="24"/>
      <c r="H113" s="24"/>
      <c r="I113" s="24"/>
      <c r="J113" s="24"/>
      <c r="K113" s="24"/>
      <c r="L113" s="25"/>
      <c r="M113" s="27"/>
      <c r="N113" s="27"/>
      <c r="O113" s="25"/>
      <c r="P113" s="27"/>
      <c r="Q113" s="26"/>
    </row>
    <row r="114" spans="1:17" x14ac:dyDescent="0.25">
      <c r="A114" s="24"/>
      <c r="B114" s="24"/>
      <c r="C114" s="24"/>
      <c r="D114" s="24"/>
      <c r="E114" s="24"/>
      <c r="F114" s="24"/>
      <c r="G114" s="24"/>
      <c r="H114" s="24"/>
      <c r="I114" s="24"/>
      <c r="J114" s="24"/>
      <c r="K114" s="24"/>
      <c r="L114" s="25"/>
      <c r="M114" s="27"/>
      <c r="N114" s="27"/>
      <c r="O114" s="25"/>
      <c r="P114" s="27"/>
      <c r="Q114" s="26"/>
    </row>
    <row r="115" spans="1:17" x14ac:dyDescent="0.25">
      <c r="A115" s="24"/>
      <c r="B115" s="24"/>
      <c r="C115" s="24"/>
      <c r="D115" s="24"/>
      <c r="E115" s="24"/>
      <c r="F115" s="24"/>
      <c r="G115" s="24"/>
      <c r="H115" s="24"/>
      <c r="I115" s="24"/>
      <c r="J115" s="24"/>
      <c r="K115" s="24"/>
      <c r="L115" s="25"/>
      <c r="M115" s="27"/>
      <c r="N115" s="27"/>
      <c r="O115" s="25"/>
      <c r="P115" s="27"/>
      <c r="Q115" s="26"/>
    </row>
    <row r="116" spans="1:17" x14ac:dyDescent="0.25">
      <c r="A116" s="24"/>
      <c r="B116" s="24"/>
      <c r="C116" s="24"/>
      <c r="D116" s="24"/>
      <c r="E116" s="24"/>
      <c r="F116" s="24"/>
      <c r="G116" s="24"/>
      <c r="H116" s="24"/>
      <c r="I116" s="24"/>
      <c r="J116" s="24"/>
      <c r="K116" s="24"/>
      <c r="L116" s="25"/>
      <c r="M116" s="27"/>
      <c r="N116" s="27"/>
      <c r="O116" s="25"/>
      <c r="P116" s="27"/>
      <c r="Q116" s="26"/>
    </row>
    <row r="117" spans="1:17" x14ac:dyDescent="0.25">
      <c r="A117" s="24"/>
      <c r="B117" s="24"/>
      <c r="C117" s="24"/>
      <c r="D117" s="24"/>
      <c r="E117" s="24"/>
      <c r="F117" s="24"/>
      <c r="G117" s="24"/>
      <c r="H117" s="24"/>
      <c r="I117" s="24"/>
      <c r="J117" s="24"/>
      <c r="K117" s="24"/>
      <c r="L117" s="25"/>
      <c r="M117" s="27"/>
      <c r="N117" s="27"/>
      <c r="O117" s="25"/>
      <c r="P117" s="27"/>
      <c r="Q117" s="26"/>
    </row>
    <row r="118" spans="1:17" x14ac:dyDescent="0.25">
      <c r="A118" s="24"/>
      <c r="B118" s="24"/>
      <c r="C118" s="24"/>
      <c r="D118" s="24"/>
      <c r="E118" s="24"/>
      <c r="F118" s="24"/>
      <c r="G118" s="24"/>
      <c r="H118" s="24"/>
      <c r="I118" s="24"/>
      <c r="J118" s="24"/>
      <c r="K118" s="24"/>
      <c r="L118" s="25"/>
      <c r="M118" s="27"/>
      <c r="N118" s="27"/>
      <c r="O118" s="25"/>
      <c r="P118" s="27"/>
      <c r="Q118" s="26"/>
    </row>
    <row r="119" spans="1:17" x14ac:dyDescent="0.25">
      <c r="A119" s="24"/>
      <c r="B119" s="24"/>
      <c r="C119" s="24"/>
      <c r="D119" s="24"/>
      <c r="E119" s="24"/>
      <c r="F119" s="24"/>
      <c r="G119" s="24"/>
      <c r="H119" s="24"/>
      <c r="I119" s="24"/>
      <c r="J119" s="24"/>
      <c r="K119" s="24"/>
      <c r="L119" s="25"/>
      <c r="M119" s="27"/>
      <c r="N119" s="27"/>
      <c r="O119" s="25"/>
      <c r="P119" s="27"/>
      <c r="Q119" s="26"/>
    </row>
    <row r="120" spans="1:17" x14ac:dyDescent="0.25">
      <c r="A120" s="24"/>
      <c r="B120" s="24"/>
      <c r="C120" s="24"/>
      <c r="D120" s="24"/>
      <c r="E120" s="24"/>
      <c r="F120" s="24"/>
      <c r="G120" s="24"/>
      <c r="H120" s="24"/>
      <c r="I120" s="24"/>
      <c r="J120" s="24"/>
      <c r="K120" s="24"/>
      <c r="L120" s="25"/>
      <c r="M120" s="27"/>
      <c r="N120" s="27"/>
      <c r="O120" s="25"/>
      <c r="P120" s="27"/>
      <c r="Q120" s="26"/>
    </row>
    <row r="121" spans="1:17" x14ac:dyDescent="0.25">
      <c r="A121" s="24"/>
      <c r="B121" s="24"/>
      <c r="C121" s="24"/>
      <c r="D121" s="24"/>
      <c r="E121" s="24"/>
      <c r="F121" s="24"/>
      <c r="G121" s="24"/>
      <c r="H121" s="24"/>
      <c r="I121" s="24"/>
      <c r="J121" s="24"/>
      <c r="K121" s="24"/>
      <c r="L121" s="25"/>
      <c r="M121" s="27"/>
      <c r="N121" s="27"/>
      <c r="O121" s="25"/>
      <c r="P121" s="27"/>
      <c r="Q121" s="26"/>
    </row>
    <row r="122" spans="1:17" x14ac:dyDescent="0.25">
      <c r="A122" s="24"/>
      <c r="B122" s="24"/>
      <c r="C122" s="24"/>
      <c r="D122" s="24"/>
      <c r="E122" s="24"/>
      <c r="F122" s="24"/>
      <c r="G122" s="24"/>
      <c r="H122" s="24"/>
      <c r="I122" s="24"/>
      <c r="J122" s="24"/>
      <c r="K122" s="24"/>
      <c r="L122" s="25"/>
      <c r="M122" s="27"/>
      <c r="N122" s="27"/>
      <c r="O122" s="25"/>
      <c r="P122" s="27"/>
      <c r="Q122" s="26"/>
    </row>
    <row r="123" spans="1:17" x14ac:dyDescent="0.25">
      <c r="A123" s="24"/>
      <c r="B123" s="24"/>
      <c r="C123" s="24"/>
      <c r="D123" s="24"/>
      <c r="E123" s="24"/>
      <c r="F123" s="24"/>
      <c r="G123" s="24"/>
      <c r="H123" s="24"/>
      <c r="I123" s="24"/>
      <c r="J123" s="24"/>
      <c r="K123" s="24"/>
      <c r="L123" s="25"/>
      <c r="M123" s="27"/>
      <c r="N123" s="27"/>
      <c r="O123" s="25"/>
      <c r="P123" s="27"/>
      <c r="Q123" s="26"/>
    </row>
    <row r="124" spans="1:17" x14ac:dyDescent="0.25">
      <c r="A124" s="24"/>
      <c r="B124" s="24"/>
      <c r="C124" s="24"/>
      <c r="D124" s="24"/>
      <c r="E124" s="24"/>
      <c r="F124" s="24"/>
      <c r="G124" s="24"/>
      <c r="H124" s="24"/>
      <c r="I124" s="24"/>
      <c r="J124" s="24"/>
      <c r="K124" s="24"/>
      <c r="L124" s="25"/>
      <c r="M124" s="27"/>
      <c r="N124" s="27"/>
      <c r="O124" s="25"/>
      <c r="P124" s="27"/>
      <c r="Q124" s="26"/>
    </row>
    <row r="125" spans="1:17" x14ac:dyDescent="0.25">
      <c r="A125" s="24"/>
      <c r="B125" s="24"/>
      <c r="C125" s="24"/>
      <c r="D125" s="24"/>
      <c r="E125" s="24"/>
      <c r="F125" s="24"/>
      <c r="G125" s="24"/>
      <c r="H125" s="24"/>
      <c r="I125" s="24"/>
      <c r="J125" s="24"/>
      <c r="K125" s="24"/>
      <c r="L125" s="25"/>
      <c r="M125" s="27"/>
      <c r="N125" s="27"/>
      <c r="O125" s="25"/>
      <c r="P125" s="27"/>
      <c r="Q125" s="26"/>
    </row>
    <row r="126" spans="1:17" x14ac:dyDescent="0.25">
      <c r="A126" s="24"/>
      <c r="B126" s="24"/>
      <c r="C126" s="24"/>
      <c r="D126" s="24"/>
      <c r="E126" s="24"/>
      <c r="F126" s="24"/>
      <c r="G126" s="24"/>
      <c r="H126" s="24"/>
      <c r="I126" s="24"/>
      <c r="J126" s="24"/>
      <c r="K126" s="24"/>
      <c r="L126" s="25"/>
      <c r="M126" s="27"/>
      <c r="N126" s="27"/>
      <c r="O126" s="25"/>
      <c r="P126" s="27"/>
      <c r="Q126" s="26"/>
    </row>
    <row r="127" spans="1:17" x14ac:dyDescent="0.25">
      <c r="A127" s="24"/>
      <c r="B127" s="24"/>
      <c r="C127" s="24"/>
      <c r="D127" s="24"/>
      <c r="E127" s="24"/>
      <c r="F127" s="24"/>
      <c r="G127" s="24"/>
      <c r="H127" s="24"/>
      <c r="I127" s="24"/>
      <c r="J127" s="24"/>
      <c r="K127" s="24"/>
      <c r="L127" s="25"/>
      <c r="M127" s="27"/>
      <c r="N127" s="27"/>
      <c r="O127" s="25"/>
      <c r="P127" s="27"/>
      <c r="Q127" s="26"/>
    </row>
    <row r="128" spans="1:17" x14ac:dyDescent="0.25">
      <c r="A128" s="24"/>
      <c r="B128" s="24"/>
      <c r="C128" s="24"/>
      <c r="D128" s="24"/>
      <c r="E128" s="24"/>
      <c r="F128" s="24"/>
      <c r="G128" s="24"/>
      <c r="H128" s="24"/>
      <c r="I128" s="24"/>
      <c r="J128" s="24"/>
      <c r="K128" s="24"/>
      <c r="L128" s="25"/>
      <c r="M128" s="27"/>
      <c r="N128" s="27"/>
      <c r="O128" s="25"/>
      <c r="P128" s="27"/>
      <c r="Q128" s="26"/>
    </row>
    <row r="129" spans="1:17" x14ac:dyDescent="0.25">
      <c r="A129" s="24"/>
      <c r="B129" s="24"/>
      <c r="C129" s="24"/>
      <c r="D129" s="24"/>
      <c r="E129" s="24"/>
      <c r="F129" s="24"/>
      <c r="G129" s="24"/>
      <c r="H129" s="24"/>
      <c r="I129" s="24"/>
      <c r="J129" s="24"/>
      <c r="K129" s="24"/>
      <c r="L129" s="25"/>
      <c r="M129" s="27"/>
      <c r="N129" s="27"/>
      <c r="O129" s="25"/>
      <c r="P129" s="27"/>
      <c r="Q129" s="26"/>
    </row>
    <row r="130" spans="1:17" x14ac:dyDescent="0.25">
      <c r="A130" s="24"/>
      <c r="B130" s="24"/>
      <c r="C130" s="24"/>
      <c r="D130" s="24"/>
      <c r="E130" s="24"/>
      <c r="F130" s="24"/>
      <c r="G130" s="24"/>
      <c r="H130" s="24"/>
      <c r="I130" s="24"/>
      <c r="J130" s="24"/>
      <c r="K130" s="24"/>
      <c r="L130" s="25"/>
      <c r="M130" s="27"/>
      <c r="N130" s="27"/>
      <c r="O130" s="25"/>
      <c r="P130" s="27"/>
      <c r="Q130" s="26"/>
    </row>
    <row r="131" spans="1:17" x14ac:dyDescent="0.25">
      <c r="A131" s="24"/>
      <c r="B131" s="24"/>
      <c r="C131" s="24"/>
      <c r="D131" s="24"/>
      <c r="E131" s="24"/>
      <c r="F131" s="24"/>
      <c r="G131" s="24"/>
      <c r="H131" s="24"/>
      <c r="I131" s="24"/>
      <c r="J131" s="24"/>
      <c r="K131" s="24"/>
      <c r="L131" s="25"/>
      <c r="M131" s="27"/>
      <c r="N131" s="27"/>
      <c r="O131" s="25"/>
      <c r="P131" s="27"/>
      <c r="Q131" s="26"/>
    </row>
    <row r="132" spans="1:17" x14ac:dyDescent="0.25">
      <c r="A132" s="24"/>
      <c r="B132" s="24"/>
      <c r="C132" s="24"/>
      <c r="D132" s="24"/>
      <c r="E132" s="24"/>
      <c r="F132" s="24"/>
      <c r="G132" s="24"/>
      <c r="H132" s="24"/>
      <c r="I132" s="24"/>
      <c r="J132" s="24"/>
      <c r="K132" s="24"/>
      <c r="L132" s="25"/>
      <c r="M132" s="27"/>
      <c r="N132" s="27"/>
      <c r="O132" s="25"/>
      <c r="P132" s="27"/>
      <c r="Q132" s="26"/>
    </row>
    <row r="133" spans="1:17" x14ac:dyDescent="0.25">
      <c r="A133" s="24"/>
      <c r="B133" s="24"/>
      <c r="C133" s="24"/>
      <c r="D133" s="24"/>
      <c r="E133" s="24"/>
      <c r="F133" s="24"/>
      <c r="G133" s="24"/>
      <c r="H133" s="24"/>
      <c r="I133" s="24"/>
      <c r="J133" s="24"/>
      <c r="K133" s="24"/>
      <c r="L133" s="25"/>
      <c r="M133" s="27"/>
      <c r="N133" s="27"/>
      <c r="O133" s="25"/>
      <c r="P133" s="27"/>
      <c r="Q133" s="26"/>
    </row>
    <row r="134" spans="1:17" x14ac:dyDescent="0.25">
      <c r="A134" s="24"/>
      <c r="B134" s="24"/>
      <c r="C134" s="24"/>
      <c r="D134" s="24"/>
      <c r="E134" s="24"/>
      <c r="F134" s="24"/>
      <c r="G134" s="24"/>
      <c r="H134" s="24"/>
      <c r="I134" s="24"/>
      <c r="J134" s="24"/>
      <c r="K134" s="24"/>
      <c r="L134" s="25"/>
      <c r="M134" s="27"/>
      <c r="N134" s="27"/>
      <c r="O134" s="25"/>
      <c r="P134" s="27"/>
      <c r="Q134" s="26"/>
    </row>
    <row r="135" spans="1:17" x14ac:dyDescent="0.25">
      <c r="A135" s="24"/>
      <c r="B135" s="24"/>
      <c r="C135" s="24"/>
      <c r="D135" s="24"/>
      <c r="E135" s="24"/>
      <c r="F135" s="24"/>
      <c r="G135" s="24"/>
      <c r="H135" s="24"/>
      <c r="I135" s="24"/>
      <c r="J135" s="24"/>
      <c r="K135" s="24"/>
      <c r="L135" s="25"/>
      <c r="M135" s="27"/>
      <c r="N135" s="27"/>
      <c r="O135" s="25"/>
      <c r="P135" s="27"/>
      <c r="Q135" s="26"/>
    </row>
    <row r="136" spans="1:17" x14ac:dyDescent="0.25">
      <c r="A136" s="24"/>
      <c r="B136" s="24"/>
      <c r="C136" s="24"/>
      <c r="D136" s="24"/>
      <c r="E136" s="24"/>
      <c r="F136" s="24"/>
      <c r="G136" s="24"/>
      <c r="H136" s="24"/>
      <c r="I136" s="24"/>
      <c r="J136" s="24"/>
      <c r="K136" s="24"/>
      <c r="L136" s="25"/>
      <c r="M136" s="27"/>
      <c r="N136" s="27"/>
      <c r="O136" s="25"/>
      <c r="P136" s="27"/>
      <c r="Q136" s="26"/>
    </row>
    <row r="137" spans="1:17" x14ac:dyDescent="0.25">
      <c r="A137" s="24"/>
      <c r="B137" s="24"/>
      <c r="C137" s="24"/>
      <c r="D137" s="24"/>
      <c r="E137" s="24"/>
      <c r="F137" s="24"/>
      <c r="G137" s="24"/>
      <c r="H137" s="24"/>
      <c r="I137" s="24"/>
      <c r="J137" s="24"/>
      <c r="K137" s="24"/>
      <c r="L137" s="25"/>
      <c r="M137" s="27"/>
      <c r="N137" s="27"/>
      <c r="O137" s="25"/>
      <c r="P137" s="27"/>
      <c r="Q137" s="26"/>
    </row>
    <row r="138" spans="1:17" x14ac:dyDescent="0.25">
      <c r="A138" s="24"/>
      <c r="B138" s="24"/>
      <c r="C138" s="24"/>
      <c r="D138" s="24"/>
      <c r="E138" s="24"/>
      <c r="F138" s="24"/>
      <c r="G138" s="24"/>
      <c r="H138" s="24"/>
      <c r="I138" s="24"/>
      <c r="J138" s="24"/>
      <c r="K138" s="24"/>
      <c r="L138" s="25"/>
      <c r="M138" s="27"/>
      <c r="N138" s="27"/>
      <c r="O138" s="25"/>
      <c r="P138" s="27"/>
      <c r="Q138" s="26"/>
    </row>
    <row r="139" spans="1:17" x14ac:dyDescent="0.25">
      <c r="A139" s="24"/>
      <c r="B139" s="24"/>
      <c r="C139" s="24"/>
      <c r="D139" s="24"/>
      <c r="E139" s="24"/>
      <c r="F139" s="24"/>
      <c r="G139" s="24"/>
      <c r="H139" s="24"/>
      <c r="I139" s="24"/>
      <c r="J139" s="24"/>
      <c r="K139" s="24"/>
      <c r="L139" s="25"/>
      <c r="M139" s="27"/>
      <c r="N139" s="27"/>
      <c r="O139" s="25"/>
      <c r="P139" s="27"/>
      <c r="Q139" s="26"/>
    </row>
    <row r="140" spans="1:17" x14ac:dyDescent="0.25">
      <c r="A140" s="24"/>
      <c r="B140" s="24"/>
      <c r="C140" s="24"/>
      <c r="D140" s="24"/>
      <c r="E140" s="24"/>
      <c r="F140" s="24"/>
      <c r="G140" s="24"/>
      <c r="H140" s="24"/>
      <c r="I140" s="24"/>
      <c r="J140" s="24"/>
      <c r="K140" s="24"/>
      <c r="L140" s="25"/>
      <c r="M140" s="27"/>
      <c r="N140" s="27"/>
      <c r="O140" s="25"/>
      <c r="P140" s="27"/>
      <c r="Q140" s="26"/>
    </row>
    <row r="141" spans="1:17" x14ac:dyDescent="0.25">
      <c r="A141" s="24"/>
      <c r="B141" s="24"/>
      <c r="C141" s="24"/>
      <c r="D141" s="24"/>
      <c r="E141" s="24"/>
      <c r="F141" s="24"/>
      <c r="G141" s="24"/>
      <c r="H141" s="24"/>
      <c r="I141" s="24"/>
      <c r="J141" s="24"/>
      <c r="K141" s="24"/>
      <c r="L141" s="25"/>
      <c r="M141" s="27"/>
      <c r="N141" s="27"/>
      <c r="O141" s="25"/>
      <c r="P141" s="27"/>
      <c r="Q141" s="26"/>
    </row>
    <row r="142" spans="1:17" x14ac:dyDescent="0.25">
      <c r="A142" s="24"/>
      <c r="B142" s="24"/>
      <c r="C142" s="24"/>
      <c r="D142" s="24"/>
      <c r="E142" s="24"/>
      <c r="F142" s="24"/>
      <c r="G142" s="24"/>
      <c r="H142" s="24"/>
      <c r="I142" s="24"/>
      <c r="J142" s="24"/>
      <c r="K142" s="24"/>
      <c r="L142" s="25"/>
      <c r="M142" s="27"/>
      <c r="N142" s="27"/>
      <c r="O142" s="25"/>
      <c r="P142" s="27"/>
      <c r="Q142" s="26"/>
    </row>
    <row r="143" spans="1:17" x14ac:dyDescent="0.25">
      <c r="A143" s="24"/>
      <c r="B143" s="24"/>
      <c r="C143" s="24"/>
      <c r="D143" s="24"/>
      <c r="E143" s="24"/>
      <c r="F143" s="24"/>
      <c r="G143" s="24"/>
      <c r="H143" s="24"/>
      <c r="I143" s="24"/>
      <c r="J143" s="24"/>
      <c r="K143" s="24"/>
      <c r="L143" s="25"/>
      <c r="M143" s="27"/>
      <c r="N143" s="27"/>
      <c r="O143" s="25"/>
      <c r="P143" s="27"/>
      <c r="Q143" s="26"/>
    </row>
    <row r="144" spans="1:17" x14ac:dyDescent="0.25">
      <c r="A144" s="24"/>
      <c r="B144" s="24"/>
      <c r="C144" s="24"/>
      <c r="D144" s="24"/>
      <c r="E144" s="24"/>
      <c r="F144" s="24"/>
      <c r="G144" s="24"/>
      <c r="H144" s="24"/>
      <c r="I144" s="24"/>
      <c r="J144" s="24"/>
      <c r="K144" s="24"/>
      <c r="L144" s="25"/>
      <c r="M144" s="27"/>
      <c r="N144" s="27"/>
      <c r="O144" s="25"/>
      <c r="P144" s="27"/>
      <c r="Q144" s="26"/>
    </row>
    <row r="145" spans="1:17" x14ac:dyDescent="0.25">
      <c r="A145" s="24"/>
      <c r="B145" s="24"/>
      <c r="C145" s="24"/>
      <c r="D145" s="24"/>
      <c r="E145" s="24"/>
      <c r="F145" s="24"/>
      <c r="G145" s="24"/>
      <c r="H145" s="24"/>
      <c r="I145" s="24"/>
      <c r="J145" s="24"/>
      <c r="K145" s="24"/>
      <c r="L145" s="25"/>
      <c r="M145" s="27"/>
      <c r="N145" s="27"/>
      <c r="O145" s="25"/>
      <c r="P145" s="27"/>
      <c r="Q145" s="26"/>
    </row>
    <row r="146" spans="1:17" x14ac:dyDescent="0.25">
      <c r="A146" s="24"/>
      <c r="B146" s="24"/>
      <c r="C146" s="24"/>
      <c r="D146" s="24"/>
      <c r="E146" s="24"/>
      <c r="F146" s="24"/>
      <c r="G146" s="24"/>
      <c r="H146" s="24"/>
      <c r="I146" s="24"/>
      <c r="J146" s="24"/>
      <c r="K146" s="24"/>
      <c r="L146" s="25"/>
      <c r="M146" s="27"/>
      <c r="N146" s="27"/>
      <c r="O146" s="25"/>
      <c r="P146" s="27"/>
      <c r="Q146" s="26"/>
    </row>
    <row r="147" spans="1:17" x14ac:dyDescent="0.25">
      <c r="A147" s="24"/>
      <c r="B147" s="24"/>
      <c r="C147" s="24"/>
      <c r="D147" s="24"/>
      <c r="E147" s="24"/>
      <c r="F147" s="24"/>
      <c r="G147" s="24"/>
      <c r="H147" s="24"/>
      <c r="I147" s="24"/>
      <c r="J147" s="24"/>
      <c r="K147" s="24"/>
      <c r="L147" s="25"/>
      <c r="M147" s="27"/>
      <c r="N147" s="27"/>
      <c r="O147" s="25"/>
      <c r="P147" s="27"/>
      <c r="Q147" s="26"/>
    </row>
    <row r="148" spans="1:17" x14ac:dyDescent="0.25">
      <c r="A148" s="24"/>
      <c r="B148" s="24"/>
      <c r="C148" s="24"/>
      <c r="D148" s="24"/>
      <c r="E148" s="24"/>
      <c r="F148" s="24"/>
      <c r="G148" s="24"/>
      <c r="H148" s="24"/>
      <c r="I148" s="24"/>
      <c r="J148" s="24"/>
      <c r="K148" s="24"/>
      <c r="L148" s="25"/>
      <c r="M148" s="27"/>
      <c r="N148" s="27"/>
      <c r="O148" s="25"/>
      <c r="P148" s="27"/>
      <c r="Q148" s="26"/>
    </row>
    <row r="149" spans="1:17" x14ac:dyDescent="0.25">
      <c r="A149" s="24"/>
      <c r="B149" s="24"/>
      <c r="C149" s="24"/>
      <c r="D149" s="24"/>
      <c r="E149" s="24"/>
      <c r="F149" s="24"/>
      <c r="G149" s="24"/>
      <c r="H149" s="24"/>
      <c r="I149" s="24"/>
      <c r="J149" s="24"/>
      <c r="K149" s="24"/>
      <c r="L149" s="25"/>
      <c r="M149" s="27"/>
      <c r="N149" s="27"/>
      <c r="O149" s="25"/>
      <c r="P149" s="27"/>
      <c r="Q149" s="26"/>
    </row>
    <row r="150" spans="1:17" x14ac:dyDescent="0.25">
      <c r="A150" s="24"/>
      <c r="B150" s="24"/>
      <c r="C150" s="24"/>
      <c r="D150" s="24"/>
      <c r="E150" s="24"/>
      <c r="F150" s="24"/>
      <c r="G150" s="24"/>
      <c r="H150" s="24"/>
      <c r="I150" s="24"/>
      <c r="J150" s="24"/>
      <c r="K150" s="24"/>
      <c r="L150" s="25"/>
      <c r="M150" s="27"/>
      <c r="N150" s="27"/>
      <c r="O150" s="25"/>
      <c r="P150" s="27"/>
      <c r="Q150" s="26"/>
    </row>
    <row r="151" spans="1:17" x14ac:dyDescent="0.25">
      <c r="A151" s="24"/>
      <c r="B151" s="24"/>
      <c r="C151" s="24"/>
      <c r="D151" s="24"/>
      <c r="E151" s="24"/>
      <c r="F151" s="24"/>
      <c r="G151" s="24"/>
      <c r="H151" s="24"/>
      <c r="I151" s="24"/>
      <c r="J151" s="24"/>
      <c r="K151" s="24"/>
      <c r="L151" s="25"/>
      <c r="M151" s="27"/>
      <c r="N151" s="27"/>
      <c r="O151" s="25"/>
      <c r="P151" s="27"/>
      <c r="Q151" s="26"/>
    </row>
    <row r="152" spans="1:17" x14ac:dyDescent="0.25">
      <c r="A152" s="24"/>
      <c r="B152" s="24"/>
      <c r="C152" s="24"/>
      <c r="D152" s="24"/>
      <c r="E152" s="24"/>
      <c r="F152" s="24"/>
      <c r="G152" s="24"/>
      <c r="H152" s="24"/>
      <c r="I152" s="24"/>
      <c r="J152" s="24"/>
      <c r="K152" s="24"/>
      <c r="L152" s="25"/>
      <c r="M152" s="27"/>
      <c r="N152" s="27"/>
      <c r="O152" s="25"/>
      <c r="P152" s="27"/>
      <c r="Q152" s="26"/>
    </row>
    <row r="153" spans="1:17" x14ac:dyDescent="0.25">
      <c r="A153" s="24"/>
      <c r="B153" s="24"/>
      <c r="C153" s="24"/>
      <c r="D153" s="24"/>
      <c r="E153" s="24"/>
      <c r="F153" s="24"/>
      <c r="G153" s="24"/>
      <c r="H153" s="24"/>
      <c r="I153" s="24"/>
      <c r="J153" s="24"/>
      <c r="K153" s="24"/>
      <c r="L153" s="25"/>
      <c r="M153" s="27"/>
      <c r="N153" s="27"/>
      <c r="O153" s="25"/>
      <c r="P153" s="27"/>
      <c r="Q153" s="26"/>
    </row>
    <row r="154" spans="1:17" x14ac:dyDescent="0.25">
      <c r="A154" s="24"/>
      <c r="B154" s="24"/>
      <c r="C154" s="24"/>
      <c r="D154" s="24"/>
      <c r="E154" s="24"/>
      <c r="F154" s="24"/>
      <c r="G154" s="24"/>
      <c r="H154" s="24"/>
      <c r="I154" s="24"/>
      <c r="J154" s="24"/>
      <c r="K154" s="24"/>
      <c r="L154" s="25"/>
      <c r="M154" s="27"/>
      <c r="N154" s="27"/>
      <c r="O154" s="25"/>
      <c r="P154" s="27"/>
      <c r="Q154" s="26"/>
    </row>
    <row r="155" spans="1:17" x14ac:dyDescent="0.25">
      <c r="A155" s="24"/>
      <c r="B155" s="24"/>
      <c r="C155" s="24"/>
      <c r="D155" s="24"/>
      <c r="E155" s="24"/>
      <c r="F155" s="24"/>
      <c r="G155" s="24"/>
      <c r="H155" s="24"/>
      <c r="I155" s="24"/>
      <c r="J155" s="24"/>
      <c r="K155" s="24"/>
      <c r="L155" s="25"/>
      <c r="M155" s="27"/>
      <c r="N155" s="27"/>
      <c r="O155" s="25"/>
      <c r="P155" s="27"/>
      <c r="Q155" s="26"/>
    </row>
  </sheetData>
  <mergeCells count="59">
    <mergeCell ref="A24:A28"/>
    <mergeCell ref="A29:A33"/>
    <mergeCell ref="D1:D3"/>
    <mergeCell ref="E1:E3"/>
    <mergeCell ref="C1:C3"/>
    <mergeCell ref="B1:B3"/>
    <mergeCell ref="B4:B8"/>
    <mergeCell ref="C4:C8"/>
    <mergeCell ref="B9:B13"/>
    <mergeCell ref="C9:C13"/>
    <mergeCell ref="F1:H2"/>
    <mergeCell ref="I1:J2"/>
    <mergeCell ref="A9:A13"/>
    <mergeCell ref="A14:A18"/>
    <mergeCell ref="A19:A23"/>
    <mergeCell ref="Q1:Q2"/>
    <mergeCell ref="O1:P1"/>
    <mergeCell ref="L1:M1"/>
    <mergeCell ref="B14:B18"/>
    <mergeCell ref="C54:C58"/>
    <mergeCell ref="B54:B58"/>
    <mergeCell ref="C14:C18"/>
    <mergeCell ref="B19:B23"/>
    <mergeCell ref="C19:C23"/>
    <mergeCell ref="B24:B28"/>
    <mergeCell ref="C24:C28"/>
    <mergeCell ref="B29:B33"/>
    <mergeCell ref="C29:C33"/>
    <mergeCell ref="B34:B38"/>
    <mergeCell ref="C34:C38"/>
    <mergeCell ref="B49:B53"/>
    <mergeCell ref="B59:B63"/>
    <mergeCell ref="C59:C63"/>
    <mergeCell ref="A59:A63"/>
    <mergeCell ref="A4:A8"/>
    <mergeCell ref="N1:N2"/>
    <mergeCell ref="A1:A3"/>
    <mergeCell ref="A39:A43"/>
    <mergeCell ref="A44:A48"/>
    <mergeCell ref="A54:A58"/>
    <mergeCell ref="A49:A53"/>
    <mergeCell ref="C49:C53"/>
    <mergeCell ref="C39:C43"/>
    <mergeCell ref="B39:B43"/>
    <mergeCell ref="C44:C48"/>
    <mergeCell ref="B44:B48"/>
    <mergeCell ref="A34:A38"/>
    <mergeCell ref="A69:A73"/>
    <mergeCell ref="B69:B73"/>
    <mergeCell ref="C69:C73"/>
    <mergeCell ref="A64:A68"/>
    <mergeCell ref="B64:B68"/>
    <mergeCell ref="C64:C68"/>
    <mergeCell ref="A79:A83"/>
    <mergeCell ref="B79:B83"/>
    <mergeCell ref="C79:C83"/>
    <mergeCell ref="A74:A78"/>
    <mergeCell ref="B74:B78"/>
    <mergeCell ref="C74:C7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topLeftCell="A50" zoomScale="64" zoomScaleNormal="64" workbookViewId="0">
      <selection activeCell="E23" sqref="E23:F23"/>
    </sheetView>
  </sheetViews>
  <sheetFormatPr defaultRowHeight="15" x14ac:dyDescent="0.25"/>
  <cols>
    <col min="3" max="3" width="24.85546875" customWidth="1"/>
    <col min="5" max="5" width="26" customWidth="1"/>
    <col min="6" max="6" width="24.42578125" customWidth="1"/>
    <col min="7" max="7" width="12.28515625" customWidth="1"/>
    <col min="10" max="10" width="20.140625" customWidth="1"/>
    <col min="11" max="11" width="21" customWidth="1"/>
  </cols>
  <sheetData>
    <row r="1" spans="1:10" x14ac:dyDescent="0.25">
      <c r="A1" s="206" t="s">
        <v>244</v>
      </c>
      <c r="B1" s="206" t="s">
        <v>245</v>
      </c>
      <c r="C1" s="206" t="s">
        <v>246</v>
      </c>
      <c r="D1" s="206" t="s">
        <v>247</v>
      </c>
      <c r="E1" s="249" t="s">
        <v>285</v>
      </c>
      <c r="F1" s="249"/>
      <c r="G1" s="249"/>
    </row>
    <row r="2" spans="1:10" x14ac:dyDescent="0.25">
      <c r="A2" s="207"/>
      <c r="B2" s="207"/>
      <c r="C2" s="207"/>
      <c r="D2" s="207"/>
      <c r="E2" s="34" t="s">
        <v>279</v>
      </c>
      <c r="F2" s="34" t="s">
        <v>280</v>
      </c>
      <c r="G2" s="35" t="s">
        <v>281</v>
      </c>
    </row>
    <row r="3" spans="1:10" x14ac:dyDescent="0.25">
      <c r="A3" s="242">
        <v>1</v>
      </c>
      <c r="B3" s="242" t="s">
        <v>231</v>
      </c>
      <c r="C3" s="242" t="s">
        <v>272</v>
      </c>
      <c r="D3" s="12">
        <v>2018</v>
      </c>
      <c r="E3" s="13">
        <v>276316000000</v>
      </c>
      <c r="F3" s="13">
        <v>5657327000000</v>
      </c>
      <c r="G3" s="29">
        <f>E3/F3</f>
        <v>4.8842147537167285E-2</v>
      </c>
    </row>
    <row r="4" spans="1:10" x14ac:dyDescent="0.25">
      <c r="A4" s="243"/>
      <c r="B4" s="243"/>
      <c r="C4" s="243"/>
      <c r="D4" s="12">
        <v>2019</v>
      </c>
      <c r="E4" s="13">
        <v>356477000000</v>
      </c>
      <c r="F4" s="13">
        <v>6805037000000</v>
      </c>
      <c r="G4" s="29">
        <f t="shared" ref="G4:G21" si="0">E4/F4</f>
        <v>5.2384285346281E-2</v>
      </c>
    </row>
    <row r="5" spans="1:10" x14ac:dyDescent="0.25">
      <c r="A5" s="243"/>
      <c r="B5" s="243"/>
      <c r="C5" s="243"/>
      <c r="D5" s="12">
        <v>2020</v>
      </c>
      <c r="E5" s="33">
        <v>249085000000</v>
      </c>
      <c r="F5" s="33">
        <v>7562822000000</v>
      </c>
      <c r="G5" s="29">
        <f t="shared" si="0"/>
        <v>3.2935457161361197E-2</v>
      </c>
    </row>
    <row r="6" spans="1:10" x14ac:dyDescent="0.25">
      <c r="A6" s="243"/>
      <c r="B6" s="243"/>
      <c r="C6" s="243"/>
      <c r="D6" s="12">
        <v>2021</v>
      </c>
      <c r="E6" s="13">
        <v>108852000000</v>
      </c>
      <c r="F6" s="13">
        <v>7234857000000</v>
      </c>
      <c r="G6" s="29">
        <f t="shared" si="0"/>
        <v>1.5045494333889391E-2</v>
      </c>
    </row>
    <row r="7" spans="1:10" x14ac:dyDescent="0.25">
      <c r="A7" s="244"/>
      <c r="B7" s="244"/>
      <c r="C7" s="244"/>
      <c r="D7" s="12">
        <v>2022</v>
      </c>
      <c r="E7" s="13">
        <v>378058000000</v>
      </c>
      <c r="F7" s="13">
        <v>8836089000000</v>
      </c>
      <c r="G7" s="29">
        <f t="shared" si="0"/>
        <v>4.2785671353016023E-2</v>
      </c>
    </row>
    <row r="8" spans="1:10" x14ac:dyDescent="0.25">
      <c r="A8" s="242">
        <v>2</v>
      </c>
      <c r="B8" s="242" t="s">
        <v>232</v>
      </c>
      <c r="C8" s="242" t="s">
        <v>273</v>
      </c>
      <c r="D8" s="12">
        <v>2018</v>
      </c>
      <c r="E8" s="13">
        <v>1596652821000</v>
      </c>
      <c r="F8" s="13">
        <v>19940850599000</v>
      </c>
      <c r="G8" s="29">
        <f t="shared" si="0"/>
        <v>8.0069444032646708E-2</v>
      </c>
    </row>
    <row r="9" spans="1:10" x14ac:dyDescent="0.25">
      <c r="A9" s="243"/>
      <c r="B9" s="243"/>
      <c r="C9" s="243"/>
      <c r="D9" s="12">
        <v>2019</v>
      </c>
      <c r="E9" s="13">
        <v>703077279000</v>
      </c>
      <c r="F9" s="13">
        <v>21409046173000</v>
      </c>
      <c r="G9" s="29">
        <f t="shared" si="0"/>
        <v>3.2840196303872957E-2</v>
      </c>
    </row>
    <row r="10" spans="1:10" x14ac:dyDescent="0.25">
      <c r="A10" s="243"/>
      <c r="B10" s="243"/>
      <c r="C10" s="243"/>
      <c r="D10" s="12">
        <v>2020</v>
      </c>
      <c r="E10" s="13">
        <v>961997313000</v>
      </c>
      <c r="F10" s="13">
        <v>18683572815000</v>
      </c>
      <c r="G10" s="29">
        <f t="shared" si="0"/>
        <v>5.1488937502770664E-2</v>
      </c>
    </row>
    <row r="11" spans="1:10" x14ac:dyDescent="0.25">
      <c r="A11" s="243"/>
      <c r="B11" s="243"/>
      <c r="C11" s="243"/>
      <c r="D11" s="12">
        <v>2021</v>
      </c>
      <c r="E11" s="13">
        <v>1135001756000</v>
      </c>
      <c r="F11" s="13">
        <v>23508585736000</v>
      </c>
      <c r="G11" s="29">
        <f t="shared" si="0"/>
        <v>4.8280307830764521E-2</v>
      </c>
      <c r="J11" s="25"/>
    </row>
    <row r="12" spans="1:10" x14ac:dyDescent="0.25">
      <c r="A12" s="244"/>
      <c r="B12" s="244"/>
      <c r="C12" s="244"/>
      <c r="D12" s="12">
        <v>2022</v>
      </c>
      <c r="E12" s="13">
        <v>2479059157000</v>
      </c>
      <c r="F12" s="13">
        <v>27187608036000</v>
      </c>
      <c r="G12" s="29">
        <f t="shared" si="0"/>
        <v>9.118342274603182E-2</v>
      </c>
      <c r="J12" s="24"/>
    </row>
    <row r="13" spans="1:10" x14ac:dyDescent="0.25">
      <c r="A13" s="242">
        <v>3</v>
      </c>
      <c r="B13" s="242" t="s">
        <v>233</v>
      </c>
      <c r="C13" s="242" t="s">
        <v>274</v>
      </c>
      <c r="D13" s="12">
        <v>2018</v>
      </c>
      <c r="E13" s="13">
        <v>32803582081</v>
      </c>
      <c r="F13" s="33">
        <v>2722592932406</v>
      </c>
      <c r="G13" s="29">
        <f t="shared" si="0"/>
        <v>1.2048654681554225E-2</v>
      </c>
      <c r="J13" s="25"/>
    </row>
    <row r="14" spans="1:10" x14ac:dyDescent="0.25">
      <c r="A14" s="243"/>
      <c r="B14" s="243"/>
      <c r="C14" s="243"/>
      <c r="D14" s="12">
        <v>2019</v>
      </c>
      <c r="E14" s="37">
        <v>-987102131000</v>
      </c>
      <c r="F14" s="13">
        <v>1785484025749</v>
      </c>
      <c r="G14" s="29">
        <f t="shared" si="0"/>
        <v>-0.55284848072830928</v>
      </c>
    </row>
    <row r="15" spans="1:10" x14ac:dyDescent="0.25">
      <c r="A15" s="243"/>
      <c r="B15" s="243"/>
      <c r="C15" s="243"/>
      <c r="D15" s="12">
        <v>2020</v>
      </c>
      <c r="E15" s="37">
        <v>-957193562822</v>
      </c>
      <c r="F15" s="13">
        <v>852964580558</v>
      </c>
      <c r="G15" s="29">
        <f t="shared" si="0"/>
        <v>-1.1221961434738763</v>
      </c>
    </row>
    <row r="16" spans="1:10" x14ac:dyDescent="0.25">
      <c r="A16" s="243"/>
      <c r="B16" s="243"/>
      <c r="C16" s="243"/>
      <c r="D16" s="12">
        <v>2021</v>
      </c>
      <c r="E16" s="37">
        <v>-135180662798</v>
      </c>
      <c r="F16" s="13">
        <v>643764915310</v>
      </c>
      <c r="G16" s="29">
        <f t="shared" si="0"/>
        <v>-0.20998451388563913</v>
      </c>
    </row>
    <row r="17" spans="1:7" x14ac:dyDescent="0.25">
      <c r="A17" s="244"/>
      <c r="B17" s="244"/>
      <c r="C17" s="244"/>
      <c r="D17" s="12">
        <v>2022</v>
      </c>
      <c r="E17" s="37">
        <v>-57747507867</v>
      </c>
      <c r="F17" s="13">
        <v>615198410313</v>
      </c>
      <c r="G17" s="29">
        <f t="shared" si="0"/>
        <v>-9.3868103198802622E-2</v>
      </c>
    </row>
    <row r="18" spans="1:7" x14ac:dyDescent="0.25">
      <c r="A18" s="242">
        <v>4</v>
      </c>
      <c r="B18" s="242" t="s">
        <v>234</v>
      </c>
      <c r="C18" s="242" t="s">
        <v>275</v>
      </c>
      <c r="D18" s="12">
        <v>2018</v>
      </c>
      <c r="E18" s="37">
        <v>-1239921130000</v>
      </c>
      <c r="F18" s="13">
        <v>2703608742000</v>
      </c>
      <c r="G18" s="29">
        <f t="shared" si="0"/>
        <v>-0.45861707381622308</v>
      </c>
    </row>
    <row r="19" spans="1:7" x14ac:dyDescent="0.25">
      <c r="A19" s="243"/>
      <c r="B19" s="243"/>
      <c r="C19" s="243"/>
      <c r="D19" s="12">
        <v>2019</v>
      </c>
      <c r="E19" s="13">
        <v>116487959000</v>
      </c>
      <c r="F19" s="13">
        <v>1635154338000</v>
      </c>
      <c r="G19" s="29">
        <f t="shared" si="0"/>
        <v>7.1239733334578961E-2</v>
      </c>
    </row>
    <row r="20" spans="1:7" x14ac:dyDescent="0.25">
      <c r="A20" s="243"/>
      <c r="B20" s="243"/>
      <c r="C20" s="243"/>
      <c r="D20" s="12">
        <v>2020</v>
      </c>
      <c r="E20" s="37">
        <v>-266991306000</v>
      </c>
      <c r="F20" s="13">
        <v>1110213240000</v>
      </c>
      <c r="G20" s="29">
        <f t="shared" si="0"/>
        <v>-0.24048650869989624</v>
      </c>
    </row>
    <row r="21" spans="1:7" x14ac:dyDescent="0.25">
      <c r="A21" s="243"/>
      <c r="B21" s="243"/>
      <c r="C21" s="243"/>
      <c r="D21" s="12">
        <v>2021</v>
      </c>
      <c r="E21" s="37">
        <v>-75252935000</v>
      </c>
      <c r="F21" s="13">
        <v>1206842636000</v>
      </c>
      <c r="G21" s="29">
        <f t="shared" si="0"/>
        <v>-6.2355217453553741E-2</v>
      </c>
    </row>
    <row r="22" spans="1:7" x14ac:dyDescent="0.25">
      <c r="A22" s="244"/>
      <c r="B22" s="244"/>
      <c r="C22" s="244"/>
      <c r="D22" s="12">
        <v>2022</v>
      </c>
      <c r="E22" s="37">
        <v>-59452458000</v>
      </c>
      <c r="F22" s="13">
        <v>905892550000</v>
      </c>
      <c r="G22" s="29">
        <f>E22/F22</f>
        <v>-6.5628598005359459E-2</v>
      </c>
    </row>
    <row r="23" spans="1:7" x14ac:dyDescent="0.25">
      <c r="A23" s="242">
        <v>5</v>
      </c>
      <c r="B23" s="250" t="s">
        <v>235</v>
      </c>
      <c r="C23" s="250" t="s">
        <v>276</v>
      </c>
      <c r="D23" s="12">
        <v>2018</v>
      </c>
      <c r="E23" s="40">
        <v>-50952410941</v>
      </c>
      <c r="F23" s="137">
        <v>147266936679</v>
      </c>
      <c r="G23" s="29">
        <f t="shared" ref="G23:G42" si="1">E23/F23</f>
        <v>-0.34598676451090821</v>
      </c>
    </row>
    <row r="24" spans="1:7" x14ac:dyDescent="0.25">
      <c r="A24" s="243"/>
      <c r="B24" s="251"/>
      <c r="C24" s="251"/>
      <c r="D24" s="12">
        <v>2019</v>
      </c>
      <c r="E24" s="13">
        <v>6803937948</v>
      </c>
      <c r="F24" s="13">
        <v>148795491227</v>
      </c>
      <c r="G24" s="29">
        <f t="shared" si="1"/>
        <v>4.5726774997637679E-2</v>
      </c>
    </row>
    <row r="25" spans="1:7" x14ac:dyDescent="0.25">
      <c r="A25" s="243"/>
      <c r="B25" s="251"/>
      <c r="C25" s="251"/>
      <c r="D25" s="12">
        <v>2020</v>
      </c>
      <c r="E25" s="13">
        <v>922972928</v>
      </c>
      <c r="F25" s="13">
        <v>185404119807</v>
      </c>
      <c r="G25" s="29">
        <f t="shared" si="1"/>
        <v>4.9781683867693256E-3</v>
      </c>
    </row>
    <row r="26" spans="1:7" x14ac:dyDescent="0.25">
      <c r="A26" s="243"/>
      <c r="B26" s="251"/>
      <c r="C26" s="251"/>
      <c r="D26" s="12">
        <v>2021</v>
      </c>
      <c r="E26" s="13">
        <v>1845557734</v>
      </c>
      <c r="F26" s="13">
        <v>139180731720</v>
      </c>
      <c r="G26" s="29">
        <f t="shared" si="1"/>
        <v>1.3260152545489146E-2</v>
      </c>
    </row>
    <row r="27" spans="1:7" x14ac:dyDescent="0.25">
      <c r="A27" s="244"/>
      <c r="B27" s="252"/>
      <c r="C27" s="252"/>
      <c r="D27" s="12">
        <v>2022</v>
      </c>
      <c r="E27" s="13">
        <v>6939941628</v>
      </c>
      <c r="F27" s="13">
        <v>257592474057</v>
      </c>
      <c r="G27" s="29">
        <f t="shared" si="1"/>
        <v>2.6941554303579272E-2</v>
      </c>
    </row>
    <row r="28" spans="1:7" x14ac:dyDescent="0.25">
      <c r="A28" s="242">
        <v>6</v>
      </c>
      <c r="B28" s="242" t="s">
        <v>236</v>
      </c>
      <c r="C28" s="242" t="s">
        <v>277</v>
      </c>
      <c r="D28" s="12">
        <v>2018</v>
      </c>
      <c r="E28" s="13">
        <v>5121112000000</v>
      </c>
      <c r="F28" s="13">
        <v>24172933000000</v>
      </c>
      <c r="G28" s="29">
        <f t="shared" si="1"/>
        <v>0.21185314996736226</v>
      </c>
    </row>
    <row r="29" spans="1:7" x14ac:dyDescent="0.25">
      <c r="A29" s="243"/>
      <c r="B29" s="243"/>
      <c r="C29" s="243"/>
      <c r="D29" s="12">
        <v>2019</v>
      </c>
      <c r="E29" s="13">
        <v>4040394000000</v>
      </c>
      <c r="F29" s="13">
        <v>26098052000000</v>
      </c>
      <c r="G29" s="29">
        <f t="shared" si="1"/>
        <v>0.15481592265966823</v>
      </c>
    </row>
    <row r="30" spans="1:7" x14ac:dyDescent="0.25">
      <c r="A30" s="243"/>
      <c r="B30" s="243"/>
      <c r="C30" s="243"/>
      <c r="D30" s="12">
        <v>2020</v>
      </c>
      <c r="E30" s="13">
        <v>2407927000000</v>
      </c>
      <c r="F30" s="13">
        <v>24056755000000</v>
      </c>
      <c r="G30" s="29">
        <f t="shared" si="1"/>
        <v>0.10009359117636606</v>
      </c>
    </row>
    <row r="31" spans="1:7" x14ac:dyDescent="0.25">
      <c r="A31" s="243"/>
      <c r="B31" s="243"/>
      <c r="C31" s="243"/>
      <c r="D31" s="12">
        <v>2021</v>
      </c>
      <c r="E31" s="13">
        <v>8036888000000</v>
      </c>
      <c r="F31" s="13">
        <v>36123703000000</v>
      </c>
      <c r="G31" s="29">
        <f t="shared" si="1"/>
        <v>0.22248239611537057</v>
      </c>
    </row>
    <row r="32" spans="1:7" x14ac:dyDescent="0.25">
      <c r="A32" s="244"/>
      <c r="B32" s="244"/>
      <c r="C32" s="244"/>
      <c r="D32" s="12">
        <v>2022</v>
      </c>
      <c r="E32" s="13">
        <v>12779427000000</v>
      </c>
      <c r="F32" s="13">
        <v>45359207000000</v>
      </c>
      <c r="G32" s="29">
        <f t="shared" si="1"/>
        <v>0.28173832492265571</v>
      </c>
    </row>
    <row r="33" spans="1:7" x14ac:dyDescent="0.25">
      <c r="A33" s="242">
        <v>7</v>
      </c>
      <c r="B33" s="242" t="s">
        <v>237</v>
      </c>
      <c r="C33" s="242" t="s">
        <v>278</v>
      </c>
      <c r="D33" s="12">
        <v>2018</v>
      </c>
      <c r="E33" s="13">
        <v>-31266048000</v>
      </c>
      <c r="F33" s="13">
        <v>1603630551000</v>
      </c>
      <c r="G33" s="29">
        <f t="shared" si="1"/>
        <v>-1.949703937761909E-2</v>
      </c>
    </row>
    <row r="34" spans="1:7" x14ac:dyDescent="0.25">
      <c r="A34" s="243"/>
      <c r="B34" s="243"/>
      <c r="C34" s="243"/>
      <c r="D34" s="12">
        <v>2019</v>
      </c>
      <c r="E34" s="13">
        <v>-21666724000</v>
      </c>
      <c r="F34" s="13">
        <v>863888032000</v>
      </c>
      <c r="G34" s="29">
        <f t="shared" si="1"/>
        <v>-2.5080477095902168E-2</v>
      </c>
    </row>
    <row r="35" spans="1:7" x14ac:dyDescent="0.25">
      <c r="A35" s="243"/>
      <c r="B35" s="243"/>
      <c r="C35" s="243"/>
      <c r="D35" s="12">
        <v>2020</v>
      </c>
      <c r="E35" s="13">
        <v>35565332000</v>
      </c>
      <c r="F35" s="13">
        <v>703672417000</v>
      </c>
      <c r="G35" s="29">
        <f t="shared" si="1"/>
        <v>5.0542455751821799E-2</v>
      </c>
    </row>
    <row r="36" spans="1:7" x14ac:dyDescent="0.25">
      <c r="A36" s="243"/>
      <c r="B36" s="243"/>
      <c r="C36" s="243"/>
      <c r="D36" s="12">
        <v>2021</v>
      </c>
      <c r="E36" s="13">
        <v>94223798000</v>
      </c>
      <c r="F36" s="13">
        <v>1245705842000</v>
      </c>
      <c r="G36" s="29">
        <f t="shared" si="1"/>
        <v>7.5638882650435543E-2</v>
      </c>
    </row>
    <row r="37" spans="1:7" x14ac:dyDescent="0.25">
      <c r="A37" s="244"/>
      <c r="B37" s="244"/>
      <c r="C37" s="244"/>
      <c r="D37" s="12">
        <v>2022</v>
      </c>
      <c r="E37" s="13">
        <v>3400158000</v>
      </c>
      <c r="F37" s="13">
        <v>1421234992000</v>
      </c>
      <c r="G37" s="29">
        <f t="shared" si="1"/>
        <v>2.3923967669943211E-3</v>
      </c>
    </row>
    <row r="38" spans="1:7" x14ac:dyDescent="0.25">
      <c r="A38" s="242">
        <v>8</v>
      </c>
      <c r="B38" s="250" t="s">
        <v>238</v>
      </c>
      <c r="C38" s="250" t="s">
        <v>262</v>
      </c>
      <c r="D38" s="12">
        <v>2018</v>
      </c>
      <c r="E38" s="13">
        <v>22301405644</v>
      </c>
      <c r="F38" s="13">
        <v>536867715737</v>
      </c>
      <c r="G38" s="29">
        <f t="shared" si="1"/>
        <v>4.1539852351496175E-2</v>
      </c>
    </row>
    <row r="39" spans="1:7" x14ac:dyDescent="0.25">
      <c r="A39" s="243"/>
      <c r="B39" s="251"/>
      <c r="C39" s="251"/>
      <c r="D39" s="12">
        <v>2019</v>
      </c>
      <c r="E39" s="13">
        <v>2747135008</v>
      </c>
      <c r="F39" s="13">
        <v>871638982195</v>
      </c>
      <c r="G39" s="29">
        <f t="shared" si="1"/>
        <v>3.1516890181781942E-3</v>
      </c>
    </row>
    <row r="40" spans="1:7" x14ac:dyDescent="0.25">
      <c r="A40" s="243"/>
      <c r="B40" s="251"/>
      <c r="C40" s="251"/>
      <c r="D40" s="12">
        <v>2020</v>
      </c>
      <c r="E40" s="37">
        <v>-106288690313</v>
      </c>
      <c r="F40" s="13">
        <v>699274548775</v>
      </c>
      <c r="G40" s="29">
        <f t="shared" si="1"/>
        <v>-0.15199851117018084</v>
      </c>
    </row>
    <row r="41" spans="1:7" x14ac:dyDescent="0.25">
      <c r="A41" s="243"/>
      <c r="B41" s="251"/>
      <c r="C41" s="251"/>
      <c r="D41" s="12">
        <v>2021</v>
      </c>
      <c r="E41" s="37">
        <v>-165364572841</v>
      </c>
      <c r="F41" s="13">
        <v>523526081797</v>
      </c>
      <c r="G41" s="29">
        <f t="shared" si="1"/>
        <v>-0.31586692352248646</v>
      </c>
    </row>
    <row r="42" spans="1:7" x14ac:dyDescent="0.25">
      <c r="A42" s="244"/>
      <c r="B42" s="252"/>
      <c r="C42" s="252"/>
      <c r="D42" s="12">
        <v>2022</v>
      </c>
      <c r="E42" s="13">
        <v>39028053540</v>
      </c>
      <c r="F42" s="13">
        <v>699108216872</v>
      </c>
      <c r="G42" s="29">
        <f t="shared" si="1"/>
        <v>5.5825482519175802E-2</v>
      </c>
    </row>
    <row r="43" spans="1:7" x14ac:dyDescent="0.25">
      <c r="A43" s="242">
        <v>9</v>
      </c>
      <c r="B43" s="242" t="s">
        <v>239</v>
      </c>
      <c r="C43" s="242" t="s">
        <v>263</v>
      </c>
      <c r="D43" s="12">
        <v>2018</v>
      </c>
      <c r="E43" s="37">
        <v>-11264635228</v>
      </c>
      <c r="F43" s="38">
        <v>480292318443</v>
      </c>
      <c r="G43" s="29">
        <f>SUM(E43/F43)</f>
        <v>-2.345370682695368E-2</v>
      </c>
    </row>
    <row r="44" spans="1:7" x14ac:dyDescent="0.25">
      <c r="A44" s="243"/>
      <c r="B44" s="243"/>
      <c r="C44" s="243"/>
      <c r="D44" s="12">
        <v>2019</v>
      </c>
      <c r="E44" s="37">
        <v>-3884623452</v>
      </c>
      <c r="F44" s="38">
        <v>478788186515</v>
      </c>
      <c r="G44" s="29">
        <f>SUM(E44/F44)</f>
        <v>-8.1134488306308667E-3</v>
      </c>
    </row>
    <row r="45" spans="1:7" x14ac:dyDescent="0.25">
      <c r="A45" s="243"/>
      <c r="B45" s="243"/>
      <c r="C45" s="243"/>
      <c r="D45" s="12">
        <v>2020</v>
      </c>
      <c r="E45" s="37">
        <v>-17300728607</v>
      </c>
      <c r="F45" s="39">
        <v>453895243881</v>
      </c>
      <c r="G45" s="29">
        <f>SUM(E45/F45)</f>
        <v>-3.8116126661895185E-2</v>
      </c>
    </row>
    <row r="46" spans="1:7" x14ac:dyDescent="0.25">
      <c r="A46" s="243"/>
      <c r="B46" s="243"/>
      <c r="C46" s="243"/>
      <c r="D46" s="12">
        <v>2021</v>
      </c>
      <c r="E46" s="37">
        <v>-31191934714</v>
      </c>
      <c r="F46" s="33">
        <v>415503803268</v>
      </c>
      <c r="G46" s="29">
        <f>SUM(E46/F46)</f>
        <v>-7.5070154517649978E-2</v>
      </c>
    </row>
    <row r="47" spans="1:7" x14ac:dyDescent="0.25">
      <c r="A47" s="244"/>
      <c r="B47" s="244"/>
      <c r="C47" s="244"/>
      <c r="D47" s="12">
        <v>2022</v>
      </c>
      <c r="E47" s="37">
        <v>-75303538845</v>
      </c>
      <c r="F47" s="38">
        <v>310491319675</v>
      </c>
      <c r="G47" s="29">
        <f t="shared" ref="G47:G72" si="2">SUM(E47/F47)</f>
        <v>-0.24253025470670914</v>
      </c>
    </row>
    <row r="48" spans="1:7" x14ac:dyDescent="0.25">
      <c r="A48" s="242">
        <v>10</v>
      </c>
      <c r="B48" s="242" t="s">
        <v>240</v>
      </c>
      <c r="C48" s="242" t="s">
        <v>264</v>
      </c>
      <c r="D48" s="12">
        <v>2018</v>
      </c>
      <c r="E48" s="37">
        <v>265610000000</v>
      </c>
      <c r="F48" s="37">
        <v>2755731000000</v>
      </c>
      <c r="G48" s="29">
        <f t="shared" si="2"/>
        <v>9.6384589061849657E-2</v>
      </c>
    </row>
    <row r="49" spans="1:7" x14ac:dyDescent="0.25">
      <c r="A49" s="243"/>
      <c r="B49" s="243"/>
      <c r="C49" s="243"/>
      <c r="D49" s="12">
        <v>2019</v>
      </c>
      <c r="E49" s="37">
        <v>269489000000</v>
      </c>
      <c r="F49" s="37">
        <v>3077535000000</v>
      </c>
      <c r="G49" s="29">
        <f t="shared" si="2"/>
        <v>8.7566510210281931E-2</v>
      </c>
    </row>
    <row r="50" spans="1:7" x14ac:dyDescent="0.25">
      <c r="A50" s="243"/>
      <c r="B50" s="243"/>
      <c r="C50" s="243"/>
      <c r="D50" s="12">
        <v>2020</v>
      </c>
      <c r="E50" s="37">
        <v>57730000000</v>
      </c>
      <c r="F50" s="37">
        <v>2752211000000</v>
      </c>
      <c r="G50" s="29">
        <f t="shared" si="2"/>
        <v>2.0975862679133251E-2</v>
      </c>
    </row>
    <row r="51" spans="1:7" x14ac:dyDescent="0.25">
      <c r="A51" s="243"/>
      <c r="B51" s="243"/>
      <c r="C51" s="243"/>
      <c r="D51" s="12">
        <v>2021</v>
      </c>
      <c r="E51" s="37">
        <v>84578000000</v>
      </c>
      <c r="F51" s="37">
        <v>2847296000000</v>
      </c>
      <c r="G51" s="29">
        <f t="shared" si="2"/>
        <v>2.9704674189125403E-2</v>
      </c>
    </row>
    <row r="52" spans="1:7" x14ac:dyDescent="0.25">
      <c r="A52" s="244"/>
      <c r="B52" s="244"/>
      <c r="C52" s="244"/>
      <c r="D52" s="12">
        <v>2022</v>
      </c>
      <c r="E52" s="37">
        <v>115667000000</v>
      </c>
      <c r="F52" s="37">
        <v>2809869000000</v>
      </c>
      <c r="G52" s="29">
        <f t="shared" si="2"/>
        <v>4.1164552511166894E-2</v>
      </c>
    </row>
    <row r="53" spans="1:7" x14ac:dyDescent="0.25">
      <c r="A53" s="242">
        <v>11</v>
      </c>
      <c r="B53" s="242" t="s">
        <v>241</v>
      </c>
      <c r="C53" s="242" t="s">
        <v>270</v>
      </c>
      <c r="D53" s="12">
        <v>2018</v>
      </c>
      <c r="E53" s="37">
        <v>-28274300591</v>
      </c>
      <c r="F53" s="37">
        <v>567535611311</v>
      </c>
      <c r="G53" s="29">
        <f t="shared" si="2"/>
        <v>-4.9819429878041888E-2</v>
      </c>
    </row>
    <row r="54" spans="1:7" x14ac:dyDescent="0.25">
      <c r="A54" s="243"/>
      <c r="B54" s="243"/>
      <c r="C54" s="243"/>
      <c r="D54" s="12">
        <v>2019</v>
      </c>
      <c r="E54" s="40">
        <v>8617530068</v>
      </c>
      <c r="F54" s="40">
        <v>909963882315</v>
      </c>
      <c r="G54" s="29">
        <f t="shared" si="2"/>
        <v>9.470189131107613E-3</v>
      </c>
    </row>
    <row r="55" spans="1:7" x14ac:dyDescent="0.25">
      <c r="A55" s="243"/>
      <c r="B55" s="243"/>
      <c r="C55" s="243"/>
      <c r="D55" s="12">
        <v>2020</v>
      </c>
      <c r="E55" s="37">
        <v>-22516517833</v>
      </c>
      <c r="F55" s="37">
        <v>1093996495741</v>
      </c>
      <c r="G55" s="29">
        <f t="shared" si="2"/>
        <v>-2.0581892099890885E-2</v>
      </c>
    </row>
    <row r="56" spans="1:7" x14ac:dyDescent="0.25">
      <c r="A56" s="243"/>
      <c r="B56" s="243"/>
      <c r="C56" s="243"/>
      <c r="D56" s="12">
        <v>2021</v>
      </c>
      <c r="E56" s="37">
        <v>-70508745028</v>
      </c>
      <c r="F56" s="37">
        <v>997439630855</v>
      </c>
      <c r="G56" s="29">
        <f t="shared" si="2"/>
        <v>-7.0689736849096602E-2</v>
      </c>
    </row>
    <row r="57" spans="1:7" x14ac:dyDescent="0.25">
      <c r="A57" s="244"/>
      <c r="B57" s="244"/>
      <c r="C57" s="244"/>
      <c r="D57" s="12">
        <v>2022</v>
      </c>
      <c r="E57" s="37">
        <v>-81614077936</v>
      </c>
      <c r="F57" s="37">
        <v>961382427552</v>
      </c>
      <c r="G57" s="29">
        <f t="shared" si="2"/>
        <v>-8.4892416999774623E-2</v>
      </c>
    </row>
    <row r="58" spans="1:7" x14ac:dyDescent="0.25">
      <c r="A58" s="242">
        <v>12</v>
      </c>
      <c r="B58" s="242" t="s">
        <v>242</v>
      </c>
      <c r="C58" s="242" t="s">
        <v>268</v>
      </c>
      <c r="D58" s="12">
        <v>2018</v>
      </c>
      <c r="E58" s="37">
        <v>204653278000</v>
      </c>
      <c r="F58" s="158">
        <v>892497417000</v>
      </c>
      <c r="G58" s="29">
        <f t="shared" si="2"/>
        <v>0.22930405635000287</v>
      </c>
    </row>
    <row r="59" spans="1:7" x14ac:dyDescent="0.25">
      <c r="A59" s="243"/>
      <c r="B59" s="243"/>
      <c r="C59" s="243"/>
      <c r="D59" s="12">
        <v>2019</v>
      </c>
      <c r="E59" s="37">
        <v>45954573000</v>
      </c>
      <c r="F59" s="37">
        <v>898913890000</v>
      </c>
      <c r="G59" s="29">
        <f t="shared" si="2"/>
        <v>5.1122330527120903E-2</v>
      </c>
    </row>
    <row r="60" spans="1:7" x14ac:dyDescent="0.25">
      <c r="A60" s="243"/>
      <c r="B60" s="243"/>
      <c r="C60" s="243"/>
      <c r="D60" s="12">
        <v>2020</v>
      </c>
      <c r="E60" s="37">
        <v>-2525004000</v>
      </c>
      <c r="F60" s="37">
        <v>834038915000</v>
      </c>
      <c r="G60" s="29">
        <f t="shared" si="2"/>
        <v>-3.0274414713610813E-3</v>
      </c>
    </row>
    <row r="61" spans="1:7" x14ac:dyDescent="0.25">
      <c r="A61" s="243"/>
      <c r="B61" s="243"/>
      <c r="C61" s="243"/>
      <c r="D61" s="12">
        <v>2021</v>
      </c>
      <c r="E61" s="37">
        <v>165614881000</v>
      </c>
      <c r="F61" s="37">
        <v>989060914000</v>
      </c>
      <c r="G61" s="29">
        <f t="shared" si="2"/>
        <v>0.16744659368876849</v>
      </c>
    </row>
    <row r="62" spans="1:7" x14ac:dyDescent="0.25">
      <c r="A62" s="244"/>
      <c r="B62" s="244"/>
      <c r="C62" s="244"/>
      <c r="D62" s="12">
        <v>2022</v>
      </c>
      <c r="E62" s="37">
        <v>327830339000</v>
      </c>
      <c r="F62" s="37">
        <v>1302505387000</v>
      </c>
      <c r="G62" s="29">
        <f t="shared" si="2"/>
        <v>0.25169211756972182</v>
      </c>
    </row>
    <row r="63" spans="1:7" ht="15" customHeight="1" x14ac:dyDescent="0.25">
      <c r="A63" s="242">
        <v>13</v>
      </c>
      <c r="B63" s="253" t="s">
        <v>243</v>
      </c>
      <c r="C63" s="253" t="s">
        <v>269</v>
      </c>
      <c r="D63" s="12">
        <v>2018</v>
      </c>
      <c r="E63" s="37">
        <v>84584567691</v>
      </c>
      <c r="F63" s="37">
        <v>900566201025</v>
      </c>
      <c r="G63" s="29">
        <f t="shared" si="2"/>
        <v>9.392376439925032E-2</v>
      </c>
    </row>
    <row r="64" spans="1:7" ht="15" customHeight="1" x14ac:dyDescent="0.25">
      <c r="A64" s="243"/>
      <c r="B64" s="253"/>
      <c r="C64" s="253"/>
      <c r="D64" s="12">
        <v>2019</v>
      </c>
      <c r="E64" s="37">
        <v>6234017119</v>
      </c>
      <c r="F64" s="37">
        <v>871513339763</v>
      </c>
      <c r="G64" s="29">
        <f t="shared" si="2"/>
        <v>7.1530943183213732E-3</v>
      </c>
    </row>
    <row r="65" spans="1:7" ht="15" customHeight="1" x14ac:dyDescent="0.25">
      <c r="A65" s="243"/>
      <c r="B65" s="253"/>
      <c r="C65" s="253"/>
      <c r="D65" s="12">
        <v>2020</v>
      </c>
      <c r="E65" s="37">
        <v>-23386617883</v>
      </c>
      <c r="F65" s="37">
        <v>881786218140</v>
      </c>
      <c r="G65" s="29">
        <f t="shared" si="2"/>
        <v>-2.6521868228254548E-2</v>
      </c>
    </row>
    <row r="66" spans="1:7" ht="15" customHeight="1" x14ac:dyDescent="0.25">
      <c r="A66" s="243"/>
      <c r="B66" s="253"/>
      <c r="C66" s="253"/>
      <c r="D66" s="12">
        <v>2021</v>
      </c>
      <c r="E66" s="37">
        <v>249957731407</v>
      </c>
      <c r="F66" s="37">
        <v>1051640434770</v>
      </c>
      <c r="G66" s="29">
        <f t="shared" si="2"/>
        <v>0.23768364465908659</v>
      </c>
    </row>
    <row r="67" spans="1:7" ht="15" customHeight="1" x14ac:dyDescent="0.25">
      <c r="A67" s="244"/>
      <c r="B67" s="253"/>
      <c r="C67" s="253"/>
      <c r="D67" s="12">
        <v>2022</v>
      </c>
      <c r="E67" s="37">
        <v>402880164172</v>
      </c>
      <c r="F67" s="37">
        <v>1182852785319</v>
      </c>
      <c r="G67" s="29">
        <f t="shared" si="2"/>
        <v>0.3406004273501782</v>
      </c>
    </row>
    <row r="68" spans="1:7" ht="15" customHeight="1" x14ac:dyDescent="0.25">
      <c r="A68" s="242">
        <v>14</v>
      </c>
      <c r="B68" s="246" t="s">
        <v>286</v>
      </c>
      <c r="C68" s="246" t="s">
        <v>287</v>
      </c>
      <c r="D68" s="12">
        <v>2018</v>
      </c>
      <c r="E68" s="37">
        <v>-3829849000</v>
      </c>
      <c r="F68" s="13">
        <v>127894510000</v>
      </c>
      <c r="G68" s="29">
        <f t="shared" si="2"/>
        <v>-2.9945374512166317E-2</v>
      </c>
    </row>
    <row r="69" spans="1:7" ht="15" customHeight="1" x14ac:dyDescent="0.25">
      <c r="A69" s="243"/>
      <c r="B69" s="247"/>
      <c r="C69" s="247"/>
      <c r="D69" s="12">
        <v>2019</v>
      </c>
      <c r="E69" s="37">
        <v>-41489168000</v>
      </c>
      <c r="F69" s="13">
        <v>71655559000</v>
      </c>
      <c r="G69" s="29">
        <f t="shared" si="2"/>
        <v>-0.57900836416613544</v>
      </c>
    </row>
    <row r="70" spans="1:7" ht="15" customHeight="1" x14ac:dyDescent="0.25">
      <c r="A70" s="243"/>
      <c r="B70" s="247"/>
      <c r="C70" s="247"/>
      <c r="D70" s="12">
        <v>2020</v>
      </c>
      <c r="E70" s="13">
        <v>25803000</v>
      </c>
      <c r="F70" s="13">
        <v>68655724000</v>
      </c>
      <c r="G70" s="29">
        <f t="shared" si="2"/>
        <v>3.7583173691388064E-4</v>
      </c>
    </row>
    <row r="71" spans="1:7" ht="15" customHeight="1" x14ac:dyDescent="0.25">
      <c r="A71" s="243"/>
      <c r="B71" s="247"/>
      <c r="C71" s="247"/>
      <c r="D71" s="12">
        <v>2021</v>
      </c>
      <c r="E71" s="13">
        <v>877779000</v>
      </c>
      <c r="F71" s="13">
        <v>64597186000</v>
      </c>
      <c r="G71" s="29">
        <f t="shared" si="2"/>
        <v>1.3588502136919711E-2</v>
      </c>
    </row>
    <row r="72" spans="1:7" ht="15" customHeight="1" x14ac:dyDescent="0.25">
      <c r="A72" s="244"/>
      <c r="B72" s="248"/>
      <c r="C72" s="248"/>
      <c r="D72" s="12">
        <v>2022</v>
      </c>
      <c r="E72" s="37">
        <v>-29411413000</v>
      </c>
      <c r="F72" s="42">
        <v>71631767000</v>
      </c>
      <c r="G72" s="29">
        <f t="shared" si="2"/>
        <v>-0.41059175602913717</v>
      </c>
    </row>
    <row r="73" spans="1:7" ht="15" customHeight="1" x14ac:dyDescent="0.25">
      <c r="A73" s="241">
        <v>15</v>
      </c>
      <c r="B73" s="241" t="s">
        <v>291</v>
      </c>
      <c r="C73" s="241" t="s">
        <v>292</v>
      </c>
      <c r="D73" s="138">
        <v>2018</v>
      </c>
      <c r="E73" s="40">
        <v>-2940783633</v>
      </c>
      <c r="F73" s="46">
        <v>573239122900</v>
      </c>
      <c r="G73" s="140">
        <f t="shared" ref="G73:G79" si="3">SUM(E73/F73)</f>
        <v>-5.1301167619590606E-3</v>
      </c>
    </row>
    <row r="74" spans="1:7" ht="15" customHeight="1" x14ac:dyDescent="0.25">
      <c r="A74" s="241"/>
      <c r="B74" s="241"/>
      <c r="C74" s="241"/>
      <c r="D74" s="138">
        <v>2019</v>
      </c>
      <c r="E74" s="42">
        <v>10539422664</v>
      </c>
      <c r="F74" s="46">
        <v>543257046224</v>
      </c>
      <c r="G74" s="140">
        <f t="shared" si="3"/>
        <v>1.9400434356546391E-2</v>
      </c>
    </row>
    <row r="75" spans="1:7" ht="15" customHeight="1" x14ac:dyDescent="0.25">
      <c r="A75" s="241"/>
      <c r="B75" s="241"/>
      <c r="C75" s="241"/>
      <c r="D75" s="138">
        <v>2020</v>
      </c>
      <c r="E75" s="42">
        <v>13810414740</v>
      </c>
      <c r="F75" s="42">
        <v>505302049812</v>
      </c>
      <c r="G75" s="140">
        <f t="shared" si="3"/>
        <v>2.7331008740491415E-2</v>
      </c>
    </row>
    <row r="76" spans="1:7" ht="15" customHeight="1" x14ac:dyDescent="0.25">
      <c r="A76" s="241"/>
      <c r="B76" s="241"/>
      <c r="C76" s="241"/>
      <c r="D76" s="138">
        <v>2021</v>
      </c>
      <c r="E76" s="145">
        <v>-45893211775</v>
      </c>
      <c r="F76" s="46">
        <v>494252757734</v>
      </c>
      <c r="G76" s="140">
        <f t="shared" si="3"/>
        <v>-9.2853729305237567E-2</v>
      </c>
    </row>
    <row r="77" spans="1:7" ht="15" customHeight="1" x14ac:dyDescent="0.25">
      <c r="A77" s="241"/>
      <c r="B77" s="241"/>
      <c r="C77" s="241"/>
      <c r="D77" s="138">
        <v>2022</v>
      </c>
      <c r="E77" s="145">
        <v>-94702105624</v>
      </c>
      <c r="F77" s="42">
        <v>364324214971</v>
      </c>
      <c r="G77" s="140">
        <f t="shared" si="3"/>
        <v>-0.25993909197481763</v>
      </c>
    </row>
    <row r="78" spans="1:7" ht="15" customHeight="1" x14ac:dyDescent="0.25">
      <c r="A78" s="242">
        <v>16</v>
      </c>
      <c r="B78" s="245" t="s">
        <v>288</v>
      </c>
      <c r="C78" s="245" t="s">
        <v>289</v>
      </c>
      <c r="D78" s="144">
        <v>2018</v>
      </c>
      <c r="E78" s="145">
        <v>27055086453</v>
      </c>
      <c r="F78" s="150">
        <v>990372318692</v>
      </c>
      <c r="G78" s="148">
        <f t="shared" si="3"/>
        <v>2.7318096378877058E-2</v>
      </c>
    </row>
    <row r="79" spans="1:7" ht="15" customHeight="1" x14ac:dyDescent="0.25">
      <c r="A79" s="243"/>
      <c r="B79" s="245"/>
      <c r="C79" s="245"/>
      <c r="D79" s="144">
        <v>2019</v>
      </c>
      <c r="E79" s="145">
        <v>33086271543</v>
      </c>
      <c r="F79" s="150">
        <v>1251357407016</v>
      </c>
      <c r="G79" s="148">
        <f t="shared" si="3"/>
        <v>2.6440305029957725E-2</v>
      </c>
    </row>
    <row r="80" spans="1:7" ht="15" customHeight="1" x14ac:dyDescent="0.25">
      <c r="A80" s="243"/>
      <c r="B80" s="245"/>
      <c r="C80" s="245"/>
      <c r="D80" s="144">
        <v>2020</v>
      </c>
      <c r="E80" s="150">
        <v>27542197663</v>
      </c>
      <c r="F80" s="150">
        <v>1346110593648</v>
      </c>
      <c r="G80" s="148">
        <f>SUM(E80/F80)</f>
        <v>2.0460575671096846E-2</v>
      </c>
    </row>
    <row r="81" spans="1:7" ht="15" customHeight="1" x14ac:dyDescent="0.25">
      <c r="A81" s="243"/>
      <c r="B81" s="245"/>
      <c r="C81" s="245"/>
      <c r="D81" s="144">
        <v>2021</v>
      </c>
      <c r="E81" s="150">
        <v>18158667578</v>
      </c>
      <c r="F81" s="150">
        <v>1296770655592</v>
      </c>
      <c r="G81" s="148">
        <f t="shared" ref="G81" si="4">SUM(E81/F81)</f>
        <v>1.4002990813907821E-2</v>
      </c>
    </row>
    <row r="82" spans="1:7" ht="15" customHeight="1" x14ac:dyDescent="0.25">
      <c r="A82" s="244"/>
      <c r="B82" s="245"/>
      <c r="C82" s="245"/>
      <c r="D82" s="144">
        <v>2022</v>
      </c>
      <c r="E82" s="149">
        <v>20111351869</v>
      </c>
      <c r="F82" s="149">
        <v>1267549300138</v>
      </c>
      <c r="G82" s="148">
        <f>SUM(E82/F82)</f>
        <v>1.5866327145469171E-2</v>
      </c>
    </row>
  </sheetData>
  <mergeCells count="53">
    <mergeCell ref="A63:A67"/>
    <mergeCell ref="B63:B67"/>
    <mergeCell ref="C63:C67"/>
    <mergeCell ref="A58:A62"/>
    <mergeCell ref="B58:B62"/>
    <mergeCell ref="C58:C62"/>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C13:C17"/>
    <mergeCell ref="A18:A22"/>
    <mergeCell ref="B18:B22"/>
    <mergeCell ref="C18:C22"/>
    <mergeCell ref="A23:A27"/>
    <mergeCell ref="B23:B27"/>
    <mergeCell ref="C23:C27"/>
    <mergeCell ref="A68:A72"/>
    <mergeCell ref="B68:B72"/>
    <mergeCell ref="C68:C72"/>
    <mergeCell ref="D1:D2"/>
    <mergeCell ref="E1:G1"/>
    <mergeCell ref="A8:A12"/>
    <mergeCell ref="B8:B12"/>
    <mergeCell ref="C8:C12"/>
    <mergeCell ref="A3:A7"/>
    <mergeCell ref="B3:B7"/>
    <mergeCell ref="C3:C7"/>
    <mergeCell ref="A1:A2"/>
    <mergeCell ref="B1:B2"/>
    <mergeCell ref="C1:C2"/>
    <mergeCell ref="A13:A17"/>
    <mergeCell ref="B13:B17"/>
    <mergeCell ref="A73:A77"/>
    <mergeCell ref="B73:B77"/>
    <mergeCell ref="C73:C77"/>
    <mergeCell ref="A78:A82"/>
    <mergeCell ref="B78:B82"/>
    <mergeCell ref="C78:C8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topLeftCell="A63" workbookViewId="0">
      <selection activeCell="E24" sqref="E24"/>
    </sheetView>
  </sheetViews>
  <sheetFormatPr defaultRowHeight="15" x14ac:dyDescent="0.25"/>
  <cols>
    <col min="1" max="1" width="3.7109375" customWidth="1"/>
    <col min="3" max="3" width="24" customWidth="1"/>
    <col min="5" max="5" width="18.85546875" customWidth="1"/>
    <col min="6" max="6" width="14" customWidth="1"/>
  </cols>
  <sheetData>
    <row r="1" spans="1:6" x14ac:dyDescent="0.25">
      <c r="A1" s="254" t="s">
        <v>282</v>
      </c>
      <c r="B1" s="254"/>
    </row>
    <row r="2" spans="1:6" x14ac:dyDescent="0.25">
      <c r="A2" s="206" t="s">
        <v>244</v>
      </c>
      <c r="B2" s="206" t="s">
        <v>245</v>
      </c>
      <c r="C2" s="206" t="s">
        <v>246</v>
      </c>
      <c r="D2" s="206" t="s">
        <v>247</v>
      </c>
      <c r="E2" s="256" t="s">
        <v>283</v>
      </c>
      <c r="F2" s="255" t="s">
        <v>284</v>
      </c>
    </row>
    <row r="3" spans="1:6" x14ac:dyDescent="0.25">
      <c r="A3" s="207"/>
      <c r="B3" s="207"/>
      <c r="C3" s="207"/>
      <c r="D3" s="207"/>
      <c r="E3" s="256"/>
      <c r="F3" s="255"/>
    </row>
    <row r="4" spans="1:6" x14ac:dyDescent="0.25">
      <c r="A4" s="242">
        <v>1</v>
      </c>
      <c r="B4" s="242" t="s">
        <v>231</v>
      </c>
      <c r="C4" s="242" t="s">
        <v>272</v>
      </c>
      <c r="D4" s="12">
        <v>2018</v>
      </c>
      <c r="E4" s="46">
        <v>5657327000000</v>
      </c>
      <c r="F4" s="44">
        <f>LN(E4)</f>
        <v>29.363972635108965</v>
      </c>
    </row>
    <row r="5" spans="1:6" x14ac:dyDescent="0.25">
      <c r="A5" s="243"/>
      <c r="B5" s="243"/>
      <c r="C5" s="243"/>
      <c r="D5" s="12">
        <v>2019</v>
      </c>
      <c r="E5" s="46">
        <v>6805037000000</v>
      </c>
      <c r="F5" s="44">
        <f>LN(E5)</f>
        <v>29.54868418919574</v>
      </c>
    </row>
    <row r="6" spans="1:6" x14ac:dyDescent="0.25">
      <c r="A6" s="243"/>
      <c r="B6" s="243"/>
      <c r="C6" s="243"/>
      <c r="D6" s="12">
        <v>2020</v>
      </c>
      <c r="E6" s="157">
        <v>4436715000000</v>
      </c>
      <c r="F6" s="44">
        <f t="shared" ref="F6:F69" si="0">LN(E6)</f>
        <v>29.120935353672731</v>
      </c>
    </row>
    <row r="7" spans="1:6" x14ac:dyDescent="0.25">
      <c r="A7" s="243"/>
      <c r="B7" s="243"/>
      <c r="C7" s="243"/>
      <c r="D7" s="12">
        <v>2021</v>
      </c>
      <c r="E7" s="46">
        <v>7234857000000</v>
      </c>
      <c r="F7" s="44">
        <f t="shared" si="0"/>
        <v>29.609931710785567</v>
      </c>
    </row>
    <row r="8" spans="1:6" x14ac:dyDescent="0.25">
      <c r="A8" s="244"/>
      <c r="B8" s="244"/>
      <c r="C8" s="244"/>
      <c r="D8" s="12">
        <v>2022</v>
      </c>
      <c r="E8" s="46">
        <v>8836089000000</v>
      </c>
      <c r="F8" s="44">
        <f t="shared" si="0"/>
        <v>29.809865473866658</v>
      </c>
    </row>
    <row r="9" spans="1:6" x14ac:dyDescent="0.25">
      <c r="A9" s="242">
        <v>2</v>
      </c>
      <c r="B9" s="242" t="s">
        <v>232</v>
      </c>
      <c r="C9" s="242" t="s">
        <v>273</v>
      </c>
      <c r="D9" s="12">
        <v>2018</v>
      </c>
      <c r="E9" s="46">
        <v>19940850599000</v>
      </c>
      <c r="F9" s="44">
        <f t="shared" si="0"/>
        <v>30.623791537476187</v>
      </c>
    </row>
    <row r="10" spans="1:6" x14ac:dyDescent="0.25">
      <c r="A10" s="243"/>
      <c r="B10" s="243"/>
      <c r="C10" s="243"/>
      <c r="D10" s="12">
        <v>2019</v>
      </c>
      <c r="E10" s="46">
        <v>21409046173000</v>
      </c>
      <c r="F10" s="44">
        <f t="shared" si="0"/>
        <v>30.694834667000602</v>
      </c>
    </row>
    <row r="11" spans="1:6" x14ac:dyDescent="0.25">
      <c r="A11" s="243"/>
      <c r="B11" s="243"/>
      <c r="C11" s="243"/>
      <c r="D11" s="12">
        <v>2020</v>
      </c>
      <c r="E11" s="46">
        <v>18683572815000</v>
      </c>
      <c r="F11" s="44">
        <f t="shared" si="0"/>
        <v>30.558665794626879</v>
      </c>
    </row>
    <row r="12" spans="1:6" x14ac:dyDescent="0.25">
      <c r="A12" s="243"/>
      <c r="B12" s="243"/>
      <c r="C12" s="243"/>
      <c r="D12" s="12">
        <v>2021</v>
      </c>
      <c r="E12" s="46">
        <v>23508585736000</v>
      </c>
      <c r="F12" s="44">
        <f t="shared" si="0"/>
        <v>30.788386820822517</v>
      </c>
    </row>
    <row r="13" spans="1:6" x14ac:dyDescent="0.25">
      <c r="A13" s="244"/>
      <c r="B13" s="244"/>
      <c r="C13" s="244"/>
      <c r="D13" s="12">
        <v>2022</v>
      </c>
      <c r="E13" s="46">
        <v>27187608036000</v>
      </c>
      <c r="F13" s="44">
        <f t="shared" si="0"/>
        <v>30.933782398507486</v>
      </c>
    </row>
    <row r="14" spans="1:6" x14ac:dyDescent="0.25">
      <c r="A14" s="242">
        <v>3</v>
      </c>
      <c r="B14" s="242" t="s">
        <v>233</v>
      </c>
      <c r="C14" s="242" t="s">
        <v>274</v>
      </c>
      <c r="D14" s="12">
        <v>2018</v>
      </c>
      <c r="E14" s="157">
        <v>2722592932406</v>
      </c>
      <c r="F14" s="44">
        <f t="shared" si="0"/>
        <v>28.632605826122642</v>
      </c>
    </row>
    <row r="15" spans="1:6" x14ac:dyDescent="0.25">
      <c r="A15" s="243"/>
      <c r="B15" s="243"/>
      <c r="C15" s="243"/>
      <c r="D15" s="12">
        <v>2019</v>
      </c>
      <c r="E15" s="157">
        <v>1785484025749</v>
      </c>
      <c r="F15" s="44">
        <f t="shared" si="0"/>
        <v>28.210710657286736</v>
      </c>
    </row>
    <row r="16" spans="1:6" x14ac:dyDescent="0.25">
      <c r="A16" s="243"/>
      <c r="B16" s="243"/>
      <c r="C16" s="243"/>
      <c r="D16" s="12">
        <v>2020</v>
      </c>
      <c r="E16" s="157">
        <v>852964580558</v>
      </c>
      <c r="F16" s="44">
        <f t="shared" si="0"/>
        <v>27.471983860197309</v>
      </c>
    </row>
    <row r="17" spans="1:6" x14ac:dyDescent="0.25">
      <c r="A17" s="243"/>
      <c r="B17" s="243"/>
      <c r="C17" s="243"/>
      <c r="D17" s="12">
        <v>2021</v>
      </c>
      <c r="E17" s="157">
        <v>643764915310</v>
      </c>
      <c r="F17" s="44">
        <f t="shared" si="0"/>
        <v>27.190599458069542</v>
      </c>
    </row>
    <row r="18" spans="1:6" x14ac:dyDescent="0.25">
      <c r="A18" s="244"/>
      <c r="B18" s="244"/>
      <c r="C18" s="244"/>
      <c r="D18" s="12">
        <v>2022</v>
      </c>
      <c r="E18" s="157">
        <v>615198410313</v>
      </c>
      <c r="F18" s="44">
        <f t="shared" si="0"/>
        <v>27.145210671117926</v>
      </c>
    </row>
    <row r="19" spans="1:6" x14ac:dyDescent="0.25">
      <c r="A19" s="242">
        <v>4</v>
      </c>
      <c r="B19" s="242" t="s">
        <v>234</v>
      </c>
      <c r="C19" s="242" t="s">
        <v>275</v>
      </c>
      <c r="D19" s="12">
        <v>2018</v>
      </c>
      <c r="E19" s="46">
        <v>2703608742000</v>
      </c>
      <c r="F19" s="44">
        <f t="shared" si="0"/>
        <v>28.625608567633872</v>
      </c>
    </row>
    <row r="20" spans="1:6" x14ac:dyDescent="0.25">
      <c r="A20" s="243"/>
      <c r="B20" s="243"/>
      <c r="C20" s="243"/>
      <c r="D20" s="12">
        <v>2019</v>
      </c>
      <c r="E20" s="46">
        <v>1635154338000</v>
      </c>
      <c r="F20" s="44">
        <f t="shared" si="0"/>
        <v>28.122758312152985</v>
      </c>
    </row>
    <row r="21" spans="1:6" x14ac:dyDescent="0.25">
      <c r="A21" s="243"/>
      <c r="B21" s="243"/>
      <c r="C21" s="243"/>
      <c r="D21" s="12">
        <v>2020</v>
      </c>
      <c r="E21" s="46">
        <v>1110213240000</v>
      </c>
      <c r="F21" s="44">
        <f t="shared" si="0"/>
        <v>27.735573220910499</v>
      </c>
    </row>
    <row r="22" spans="1:6" x14ac:dyDescent="0.25">
      <c r="A22" s="243"/>
      <c r="B22" s="243"/>
      <c r="C22" s="243"/>
      <c r="D22" s="12">
        <v>2021</v>
      </c>
      <c r="E22" s="46">
        <v>1206842636000</v>
      </c>
      <c r="F22" s="44">
        <f t="shared" si="0"/>
        <v>27.819028673405047</v>
      </c>
    </row>
    <row r="23" spans="1:6" x14ac:dyDescent="0.25">
      <c r="A23" s="244"/>
      <c r="B23" s="244"/>
      <c r="C23" s="244"/>
      <c r="D23" s="12">
        <v>2022</v>
      </c>
      <c r="E23" s="46">
        <v>905892550000</v>
      </c>
      <c r="F23" s="44">
        <f t="shared" si="0"/>
        <v>27.532186537722069</v>
      </c>
    </row>
    <row r="24" spans="1:6" x14ac:dyDescent="0.25">
      <c r="A24" s="242">
        <v>5</v>
      </c>
      <c r="B24" s="250" t="s">
        <v>235</v>
      </c>
      <c r="C24" s="250" t="s">
        <v>276</v>
      </c>
      <c r="D24" s="12">
        <v>2018</v>
      </c>
      <c r="E24" s="157">
        <v>147266936678</v>
      </c>
      <c r="F24" s="44">
        <f t="shared" si="0"/>
        <v>25.715512672748378</v>
      </c>
    </row>
    <row r="25" spans="1:6" x14ac:dyDescent="0.25">
      <c r="A25" s="243"/>
      <c r="B25" s="251"/>
      <c r="C25" s="251"/>
      <c r="D25" s="12">
        <v>2019</v>
      </c>
      <c r="E25" s="46">
        <v>148795491227</v>
      </c>
      <c r="F25" s="44">
        <f t="shared" si="0"/>
        <v>25.725838657992504</v>
      </c>
    </row>
    <row r="26" spans="1:6" x14ac:dyDescent="0.25">
      <c r="A26" s="243"/>
      <c r="B26" s="251"/>
      <c r="C26" s="251"/>
      <c r="D26" s="12">
        <v>2020</v>
      </c>
      <c r="E26" s="46">
        <v>185404119807</v>
      </c>
      <c r="F26" s="44">
        <f t="shared" si="0"/>
        <v>25.945803711012509</v>
      </c>
    </row>
    <row r="27" spans="1:6" x14ac:dyDescent="0.25">
      <c r="A27" s="243"/>
      <c r="B27" s="251"/>
      <c r="C27" s="251"/>
      <c r="D27" s="12">
        <v>2021</v>
      </c>
      <c r="E27" s="46">
        <v>139180731720</v>
      </c>
      <c r="F27" s="44">
        <f t="shared" si="0"/>
        <v>25.659039153713859</v>
      </c>
    </row>
    <row r="28" spans="1:6" x14ac:dyDescent="0.25">
      <c r="A28" s="244"/>
      <c r="B28" s="252"/>
      <c r="C28" s="252"/>
      <c r="D28" s="12">
        <v>2022</v>
      </c>
      <c r="E28" s="46">
        <v>257592474057</v>
      </c>
      <c r="F28" s="44">
        <f t="shared" si="0"/>
        <v>26.274644615132591</v>
      </c>
    </row>
    <row r="29" spans="1:6" x14ac:dyDescent="0.25">
      <c r="A29" s="242">
        <v>6</v>
      </c>
      <c r="B29" s="242" t="s">
        <v>236</v>
      </c>
      <c r="C29" s="242" t="s">
        <v>277</v>
      </c>
      <c r="D29" s="12">
        <v>2018</v>
      </c>
      <c r="E29" s="46">
        <v>24172933000000</v>
      </c>
      <c r="F29" s="44">
        <f t="shared" si="0"/>
        <v>30.81625465206125</v>
      </c>
    </row>
    <row r="30" spans="1:6" x14ac:dyDescent="0.25">
      <c r="A30" s="243"/>
      <c r="B30" s="243"/>
      <c r="C30" s="243"/>
      <c r="D30" s="12">
        <v>2019</v>
      </c>
      <c r="E30" s="46">
        <v>26098052000000</v>
      </c>
      <c r="F30" s="44">
        <f t="shared" si="0"/>
        <v>30.892881791456464</v>
      </c>
    </row>
    <row r="31" spans="1:6" x14ac:dyDescent="0.25">
      <c r="A31" s="243"/>
      <c r="B31" s="243"/>
      <c r="C31" s="243"/>
      <c r="D31" s="12">
        <v>2020</v>
      </c>
      <c r="E31" s="46">
        <v>24056755000000</v>
      </c>
      <c r="F31" s="44">
        <f t="shared" si="0"/>
        <v>30.811436946223704</v>
      </c>
    </row>
    <row r="32" spans="1:6" x14ac:dyDescent="0.25">
      <c r="A32" s="243"/>
      <c r="B32" s="243"/>
      <c r="C32" s="243"/>
      <c r="D32" s="12">
        <v>2021</v>
      </c>
      <c r="E32" s="46">
        <v>36123703000000</v>
      </c>
      <c r="F32" s="44">
        <f t="shared" si="0"/>
        <v>31.217970358602425</v>
      </c>
    </row>
    <row r="33" spans="1:6" x14ac:dyDescent="0.25">
      <c r="A33" s="244"/>
      <c r="B33" s="244"/>
      <c r="C33" s="244"/>
      <c r="D33" s="12">
        <v>2022</v>
      </c>
      <c r="E33" s="46">
        <v>45359207000000</v>
      </c>
      <c r="F33" s="44">
        <f t="shared" si="0"/>
        <v>31.445634292831912</v>
      </c>
    </row>
    <row r="34" spans="1:6" x14ac:dyDescent="0.25">
      <c r="A34" s="242">
        <v>7</v>
      </c>
      <c r="B34" s="242" t="s">
        <v>237</v>
      </c>
      <c r="C34" s="242" t="s">
        <v>278</v>
      </c>
      <c r="D34" s="12">
        <v>2018</v>
      </c>
      <c r="E34" s="46">
        <v>1603630551000</v>
      </c>
      <c r="F34" s="44">
        <f t="shared" si="0"/>
        <v>28.103291269042391</v>
      </c>
    </row>
    <row r="35" spans="1:6" x14ac:dyDescent="0.25">
      <c r="A35" s="243"/>
      <c r="B35" s="243"/>
      <c r="C35" s="243"/>
      <c r="D35" s="12">
        <v>2019</v>
      </c>
      <c r="E35" s="46">
        <v>863888032000</v>
      </c>
      <c r="F35" s="44">
        <f t="shared" si="0"/>
        <v>27.484709004760028</v>
      </c>
    </row>
    <row r="36" spans="1:6" x14ac:dyDescent="0.25">
      <c r="A36" s="243"/>
      <c r="B36" s="243"/>
      <c r="C36" s="243"/>
      <c r="D36" s="12">
        <v>2020</v>
      </c>
      <c r="E36" s="46">
        <v>703672417000</v>
      </c>
      <c r="F36" s="44">
        <f t="shared" si="0"/>
        <v>27.27957876804965</v>
      </c>
    </row>
    <row r="37" spans="1:6" x14ac:dyDescent="0.25">
      <c r="A37" s="243"/>
      <c r="B37" s="243"/>
      <c r="C37" s="243"/>
      <c r="D37" s="12">
        <v>2021</v>
      </c>
      <c r="E37" s="46">
        <v>1245705842000</v>
      </c>
      <c r="F37" s="44">
        <f t="shared" si="0"/>
        <v>27.85072342656014</v>
      </c>
    </row>
    <row r="38" spans="1:6" x14ac:dyDescent="0.25">
      <c r="A38" s="244"/>
      <c r="B38" s="244"/>
      <c r="C38" s="244"/>
      <c r="D38" s="12">
        <v>2022</v>
      </c>
      <c r="E38" s="46">
        <v>1421234992000</v>
      </c>
      <c r="F38" s="44">
        <f t="shared" si="0"/>
        <v>27.982547322236844</v>
      </c>
    </row>
    <row r="39" spans="1:6" x14ac:dyDescent="0.25">
      <c r="A39" s="242">
        <v>8</v>
      </c>
      <c r="B39" s="250" t="s">
        <v>238</v>
      </c>
      <c r="C39" s="250" t="s">
        <v>262</v>
      </c>
      <c r="D39" s="12">
        <v>2018</v>
      </c>
      <c r="E39" s="46">
        <v>536867715737</v>
      </c>
      <c r="F39" s="44">
        <f t="shared" si="0"/>
        <v>27.009017561699057</v>
      </c>
    </row>
    <row r="40" spans="1:6" x14ac:dyDescent="0.25">
      <c r="A40" s="243"/>
      <c r="B40" s="251"/>
      <c r="C40" s="251"/>
      <c r="D40" s="12">
        <v>2019</v>
      </c>
      <c r="E40" s="46">
        <v>871638982195</v>
      </c>
      <c r="F40" s="44">
        <f t="shared" si="0"/>
        <v>27.493641163884806</v>
      </c>
    </row>
    <row r="41" spans="1:6" x14ac:dyDescent="0.25">
      <c r="A41" s="243"/>
      <c r="B41" s="251"/>
      <c r="C41" s="251"/>
      <c r="D41" s="12">
        <v>2020</v>
      </c>
      <c r="E41" s="46">
        <v>699274548775</v>
      </c>
      <c r="F41" s="44">
        <f t="shared" si="0"/>
        <v>27.273309275705763</v>
      </c>
    </row>
    <row r="42" spans="1:6" x14ac:dyDescent="0.25">
      <c r="A42" s="243"/>
      <c r="B42" s="251"/>
      <c r="C42" s="251"/>
      <c r="D42" s="12">
        <v>2021</v>
      </c>
      <c r="E42" s="46">
        <v>523526081797</v>
      </c>
      <c r="F42" s="44">
        <f t="shared" si="0"/>
        <v>26.983852687977727</v>
      </c>
    </row>
    <row r="43" spans="1:6" x14ac:dyDescent="0.25">
      <c r="A43" s="244"/>
      <c r="B43" s="252"/>
      <c r="C43" s="252"/>
      <c r="D43" s="12">
        <v>2022</v>
      </c>
      <c r="E43" s="46">
        <v>699108216872</v>
      </c>
      <c r="F43" s="44">
        <f t="shared" si="0"/>
        <v>27.273071383895495</v>
      </c>
    </row>
    <row r="44" spans="1:6" x14ac:dyDescent="0.25">
      <c r="A44" s="242">
        <v>9</v>
      </c>
      <c r="B44" s="242" t="s">
        <v>239</v>
      </c>
      <c r="C44" s="242" t="s">
        <v>263</v>
      </c>
      <c r="D44" s="12">
        <v>2018</v>
      </c>
      <c r="E44" s="47">
        <v>480292318443</v>
      </c>
      <c r="F44" s="44">
        <f t="shared" si="0"/>
        <v>26.897660752241325</v>
      </c>
    </row>
    <row r="45" spans="1:6" x14ac:dyDescent="0.25">
      <c r="A45" s="243"/>
      <c r="B45" s="243"/>
      <c r="C45" s="243"/>
      <c r="D45" s="12">
        <v>2019</v>
      </c>
      <c r="E45" s="47">
        <v>478788186515</v>
      </c>
      <c r="F45" s="44">
        <f t="shared" si="0"/>
        <v>26.894524137215985</v>
      </c>
    </row>
    <row r="46" spans="1:6" x14ac:dyDescent="0.25">
      <c r="A46" s="243"/>
      <c r="B46" s="243"/>
      <c r="C46" s="243"/>
      <c r="D46" s="12">
        <v>2020</v>
      </c>
      <c r="E46" s="47">
        <v>453895243881</v>
      </c>
      <c r="F46" s="44">
        <f t="shared" si="0"/>
        <v>26.841132268012888</v>
      </c>
    </row>
    <row r="47" spans="1:6" x14ac:dyDescent="0.25">
      <c r="A47" s="243"/>
      <c r="B47" s="243"/>
      <c r="C47" s="243"/>
      <c r="D47" s="12">
        <v>2021</v>
      </c>
      <c r="E47" s="46">
        <v>415503803268</v>
      </c>
      <c r="F47" s="44">
        <f t="shared" si="0"/>
        <v>26.752757604672947</v>
      </c>
    </row>
    <row r="48" spans="1:6" x14ac:dyDescent="0.25">
      <c r="A48" s="244"/>
      <c r="B48" s="244"/>
      <c r="C48" s="244"/>
      <c r="D48" s="12">
        <v>2022</v>
      </c>
      <c r="E48" s="47">
        <v>310491319675</v>
      </c>
      <c r="F48" s="44">
        <f t="shared" si="0"/>
        <v>26.461421781971037</v>
      </c>
    </row>
    <row r="49" spans="1:6" x14ac:dyDescent="0.25">
      <c r="A49" s="242">
        <v>10</v>
      </c>
      <c r="B49" s="242" t="s">
        <v>240</v>
      </c>
      <c r="C49" s="242" t="s">
        <v>264</v>
      </c>
      <c r="D49" s="12">
        <v>2018</v>
      </c>
      <c r="E49" s="48">
        <v>2755731000000</v>
      </c>
      <c r="F49" s="44">
        <f t="shared" si="0"/>
        <v>28.644703859091297</v>
      </c>
    </row>
    <row r="50" spans="1:6" x14ac:dyDescent="0.25">
      <c r="A50" s="243"/>
      <c r="B50" s="243"/>
      <c r="C50" s="243"/>
      <c r="D50" s="12">
        <v>2019</v>
      </c>
      <c r="E50" s="48">
        <v>3077535000000</v>
      </c>
      <c r="F50" s="44">
        <f t="shared" si="0"/>
        <v>28.755150067807936</v>
      </c>
    </row>
    <row r="51" spans="1:6" x14ac:dyDescent="0.25">
      <c r="A51" s="243"/>
      <c r="B51" s="243"/>
      <c r="C51" s="243"/>
      <c r="D51" s="12">
        <v>2020</v>
      </c>
      <c r="E51" s="48">
        <v>2752211000000</v>
      </c>
      <c r="F51" s="44">
        <f t="shared" si="0"/>
        <v>28.643425704572163</v>
      </c>
    </row>
    <row r="52" spans="1:6" x14ac:dyDescent="0.25">
      <c r="A52" s="243"/>
      <c r="B52" s="243"/>
      <c r="C52" s="243"/>
      <c r="D52" s="12">
        <v>2021</v>
      </c>
      <c r="E52" s="48">
        <v>2847296000000</v>
      </c>
      <c r="F52" s="44">
        <f t="shared" si="0"/>
        <v>28.67739088791031</v>
      </c>
    </row>
    <row r="53" spans="1:6" x14ac:dyDescent="0.25">
      <c r="A53" s="244"/>
      <c r="B53" s="244"/>
      <c r="C53" s="244"/>
      <c r="D53" s="12">
        <v>2022</v>
      </c>
      <c r="E53" s="48">
        <v>2809869000000</v>
      </c>
      <c r="F53" s="44">
        <f t="shared" si="0"/>
        <v>28.664158978970413</v>
      </c>
    </row>
    <row r="54" spans="1:6" x14ac:dyDescent="0.25">
      <c r="A54" s="242">
        <v>11</v>
      </c>
      <c r="B54" s="242" t="s">
        <v>241</v>
      </c>
      <c r="C54" s="242" t="s">
        <v>270</v>
      </c>
      <c r="D54" s="12">
        <v>2018</v>
      </c>
      <c r="E54" s="48">
        <v>567535611311</v>
      </c>
      <c r="F54" s="44">
        <f t="shared" si="0"/>
        <v>27.064569335542004</v>
      </c>
    </row>
    <row r="55" spans="1:6" x14ac:dyDescent="0.25">
      <c r="A55" s="243"/>
      <c r="B55" s="243"/>
      <c r="C55" s="243"/>
      <c r="D55" s="12">
        <v>2019</v>
      </c>
      <c r="E55" s="156">
        <v>909963882315</v>
      </c>
      <c r="F55" s="44">
        <f t="shared" si="0"/>
        <v>27.536670745905912</v>
      </c>
    </row>
    <row r="56" spans="1:6" x14ac:dyDescent="0.25">
      <c r="A56" s="243"/>
      <c r="B56" s="243"/>
      <c r="C56" s="243"/>
      <c r="D56" s="12">
        <v>2020</v>
      </c>
      <c r="E56" s="48">
        <v>1093996495741</v>
      </c>
      <c r="F56" s="44">
        <f t="shared" si="0"/>
        <v>27.720858616761415</v>
      </c>
    </row>
    <row r="57" spans="1:6" x14ac:dyDescent="0.25">
      <c r="A57" s="243"/>
      <c r="B57" s="243"/>
      <c r="C57" s="243"/>
      <c r="D57" s="12">
        <v>2021</v>
      </c>
      <c r="E57" s="48">
        <v>997439630855</v>
      </c>
      <c r="F57" s="44">
        <f t="shared" si="0"/>
        <v>27.628457463432877</v>
      </c>
    </row>
    <row r="58" spans="1:6" x14ac:dyDescent="0.25">
      <c r="A58" s="244"/>
      <c r="B58" s="244"/>
      <c r="C58" s="244"/>
      <c r="D58" s="12">
        <v>2022</v>
      </c>
      <c r="E58" s="48">
        <v>961382427552</v>
      </c>
      <c r="F58" s="44">
        <f t="shared" si="0"/>
        <v>27.591638114261279</v>
      </c>
    </row>
    <row r="59" spans="1:6" x14ac:dyDescent="0.25">
      <c r="A59" s="242">
        <v>12</v>
      </c>
      <c r="B59" s="242" t="s">
        <v>242</v>
      </c>
      <c r="C59" s="242" t="s">
        <v>268</v>
      </c>
      <c r="D59" s="12">
        <v>2018</v>
      </c>
      <c r="E59" s="156">
        <v>892497417000</v>
      </c>
      <c r="F59" s="44">
        <f t="shared" si="0"/>
        <v>27.51728945647837</v>
      </c>
    </row>
    <row r="60" spans="1:6" x14ac:dyDescent="0.25">
      <c r="A60" s="243"/>
      <c r="B60" s="243"/>
      <c r="C60" s="243"/>
      <c r="D60" s="12">
        <v>2019</v>
      </c>
      <c r="E60" s="48">
        <v>898913890000</v>
      </c>
      <c r="F60" s="44">
        <f t="shared" si="0"/>
        <v>27.524453082625758</v>
      </c>
    </row>
    <row r="61" spans="1:6" x14ac:dyDescent="0.25">
      <c r="A61" s="243"/>
      <c r="B61" s="243"/>
      <c r="C61" s="243"/>
      <c r="D61" s="12">
        <v>2020</v>
      </c>
      <c r="E61" s="48">
        <v>834038915000</v>
      </c>
      <c r="F61" s="44">
        <f t="shared" si="0"/>
        <v>27.449545898888047</v>
      </c>
    </row>
    <row r="62" spans="1:6" x14ac:dyDescent="0.25">
      <c r="A62" s="243"/>
      <c r="B62" s="243"/>
      <c r="C62" s="243"/>
      <c r="D62" s="12">
        <v>2021</v>
      </c>
      <c r="E62" s="48">
        <v>989060914000</v>
      </c>
      <c r="F62" s="44">
        <f t="shared" si="0"/>
        <v>27.620021758179018</v>
      </c>
    </row>
    <row r="63" spans="1:6" x14ac:dyDescent="0.25">
      <c r="A63" s="244"/>
      <c r="B63" s="244"/>
      <c r="C63" s="244"/>
      <c r="D63" s="12">
        <v>2022</v>
      </c>
      <c r="E63" s="48">
        <v>1302505387000</v>
      </c>
      <c r="F63" s="44">
        <f t="shared" si="0"/>
        <v>27.895310746457895</v>
      </c>
    </row>
    <row r="64" spans="1:6" ht="15" customHeight="1" x14ac:dyDescent="0.25">
      <c r="A64" s="242">
        <v>14</v>
      </c>
      <c r="B64" s="242" t="s">
        <v>243</v>
      </c>
      <c r="C64" s="242" t="s">
        <v>269</v>
      </c>
      <c r="D64" s="138">
        <v>2018</v>
      </c>
      <c r="E64" s="153">
        <v>370264651608</v>
      </c>
      <c r="F64" s="154">
        <f t="shared" si="0"/>
        <v>26.637483861513925</v>
      </c>
    </row>
    <row r="65" spans="1:6" ht="15" customHeight="1" x14ac:dyDescent="0.25">
      <c r="A65" s="243"/>
      <c r="B65" s="243"/>
      <c r="C65" s="243"/>
      <c r="D65" s="138">
        <v>2019</v>
      </c>
      <c r="E65" s="153">
        <v>568979239113</v>
      </c>
      <c r="F65" s="154">
        <f t="shared" si="0"/>
        <v>27.067109783786702</v>
      </c>
    </row>
    <row r="66" spans="1:6" ht="15" customHeight="1" x14ac:dyDescent="0.25">
      <c r="A66" s="243"/>
      <c r="B66" s="243"/>
      <c r="C66" s="243"/>
      <c r="D66" s="138">
        <v>2020</v>
      </c>
      <c r="E66" s="153">
        <v>620407533334</v>
      </c>
      <c r="F66" s="154">
        <f t="shared" si="0"/>
        <v>27.15364241087978</v>
      </c>
    </row>
    <row r="67" spans="1:6" ht="15" customHeight="1" x14ac:dyDescent="0.25">
      <c r="A67" s="243"/>
      <c r="B67" s="243"/>
      <c r="C67" s="243"/>
      <c r="D67" s="138">
        <v>2021</v>
      </c>
      <c r="E67" s="153">
        <v>667408015354</v>
      </c>
      <c r="F67" s="154">
        <f t="shared" si="0"/>
        <v>27.226667413011764</v>
      </c>
    </row>
    <row r="68" spans="1:6" ht="15" customHeight="1" x14ac:dyDescent="0.25">
      <c r="A68" s="244"/>
      <c r="B68" s="244"/>
      <c r="C68" s="244"/>
      <c r="D68" s="138">
        <v>2022</v>
      </c>
      <c r="E68" s="153">
        <v>772666449902</v>
      </c>
      <c r="F68" s="154">
        <f t="shared" si="0"/>
        <v>27.373113291636976</v>
      </c>
    </row>
    <row r="69" spans="1:6" ht="15" customHeight="1" x14ac:dyDescent="0.25">
      <c r="A69" s="242">
        <v>14</v>
      </c>
      <c r="B69" s="246" t="s">
        <v>286</v>
      </c>
      <c r="C69" s="246" t="s">
        <v>287</v>
      </c>
      <c r="D69" s="12">
        <v>2018</v>
      </c>
      <c r="E69" s="156">
        <v>900566201025</v>
      </c>
      <c r="F69" s="44">
        <f t="shared" si="0"/>
        <v>27.52628951471257</v>
      </c>
    </row>
    <row r="70" spans="1:6" ht="15" customHeight="1" x14ac:dyDescent="0.25">
      <c r="A70" s="243"/>
      <c r="B70" s="247"/>
      <c r="C70" s="247"/>
      <c r="D70" s="12">
        <v>2019</v>
      </c>
      <c r="E70" s="48">
        <v>871513339763</v>
      </c>
      <c r="F70" s="44">
        <f t="shared" ref="F70:F75" si="1">LN(E70)</f>
        <v>27.49349700845945</v>
      </c>
    </row>
    <row r="71" spans="1:6" ht="15" customHeight="1" x14ac:dyDescent="0.25">
      <c r="A71" s="243"/>
      <c r="B71" s="247"/>
      <c r="C71" s="247"/>
      <c r="D71" s="12">
        <v>2020</v>
      </c>
      <c r="E71" s="48">
        <v>881786218140</v>
      </c>
      <c r="F71" s="44">
        <f t="shared" si="1"/>
        <v>27.505215480512458</v>
      </c>
    </row>
    <row r="72" spans="1:6" ht="15" customHeight="1" x14ac:dyDescent="0.25">
      <c r="A72" s="243"/>
      <c r="B72" s="247"/>
      <c r="C72" s="247"/>
      <c r="D72" s="12">
        <v>2021</v>
      </c>
      <c r="E72" s="48">
        <v>1051640434770</v>
      </c>
      <c r="F72" s="44">
        <f t="shared" si="1"/>
        <v>27.681372379776125</v>
      </c>
    </row>
    <row r="73" spans="1:6" ht="15" customHeight="1" x14ac:dyDescent="0.25">
      <c r="A73" s="244"/>
      <c r="B73" s="248"/>
      <c r="C73" s="248"/>
      <c r="D73" s="12">
        <v>2022</v>
      </c>
      <c r="E73" s="48">
        <v>1182852785319</v>
      </c>
      <c r="F73" s="44">
        <f t="shared" si="1"/>
        <v>27.798950251354558</v>
      </c>
    </row>
    <row r="74" spans="1:6" ht="15" customHeight="1" x14ac:dyDescent="0.25">
      <c r="A74" s="241">
        <v>15</v>
      </c>
      <c r="B74" s="241" t="s">
        <v>291</v>
      </c>
      <c r="C74" s="241" t="s">
        <v>292</v>
      </c>
      <c r="D74" s="12">
        <v>2018</v>
      </c>
      <c r="E74" s="46">
        <v>573239122900</v>
      </c>
      <c r="F74" s="45">
        <f t="shared" si="1"/>
        <v>27.07456878406045</v>
      </c>
    </row>
    <row r="75" spans="1:6" ht="15" customHeight="1" x14ac:dyDescent="0.25">
      <c r="A75" s="241"/>
      <c r="B75" s="241"/>
      <c r="C75" s="241"/>
      <c r="D75" s="12">
        <v>2019</v>
      </c>
      <c r="E75" s="46">
        <v>543257046224</v>
      </c>
      <c r="F75" s="45">
        <f t="shared" si="1"/>
        <v>27.020848426498603</v>
      </c>
    </row>
    <row r="76" spans="1:6" ht="15" customHeight="1" x14ac:dyDescent="0.25">
      <c r="A76" s="241"/>
      <c r="B76" s="241"/>
      <c r="C76" s="241"/>
      <c r="D76" s="12">
        <v>2020</v>
      </c>
      <c r="E76" s="42">
        <v>505302049812</v>
      </c>
      <c r="F76" s="45">
        <f>LN(E76)</f>
        <v>26.948422205859835</v>
      </c>
    </row>
    <row r="77" spans="1:6" ht="15" customHeight="1" x14ac:dyDescent="0.25">
      <c r="A77" s="241"/>
      <c r="B77" s="241"/>
      <c r="C77" s="241"/>
      <c r="D77" s="12">
        <v>2021</v>
      </c>
      <c r="E77" s="46">
        <v>494252757734</v>
      </c>
      <c r="F77" s="45">
        <f>LN(E77)</f>
        <v>26.926312878615359</v>
      </c>
    </row>
    <row r="78" spans="1:6" ht="15" customHeight="1" x14ac:dyDescent="0.25">
      <c r="A78" s="241"/>
      <c r="B78" s="241"/>
      <c r="C78" s="241"/>
      <c r="D78" s="12">
        <v>2022</v>
      </c>
      <c r="E78" s="42">
        <v>364324214971</v>
      </c>
      <c r="F78" s="45">
        <f>LN(E78)</f>
        <v>26.621310008614657</v>
      </c>
    </row>
    <row r="79" spans="1:6" ht="15" customHeight="1" x14ac:dyDescent="0.25">
      <c r="A79" s="242">
        <v>16</v>
      </c>
      <c r="B79" s="245" t="s">
        <v>288</v>
      </c>
      <c r="C79" s="245" t="s">
        <v>289</v>
      </c>
      <c r="D79" s="12">
        <v>2018</v>
      </c>
      <c r="E79" s="46">
        <v>127894510000</v>
      </c>
      <c r="F79" s="45">
        <f t="shared" ref="F79:F83" si="2">LN(E79)</f>
        <v>25.574471620450442</v>
      </c>
    </row>
    <row r="80" spans="1:6" ht="15" customHeight="1" x14ac:dyDescent="0.25">
      <c r="A80" s="243"/>
      <c r="B80" s="245"/>
      <c r="C80" s="245"/>
      <c r="D80" s="12">
        <v>2019</v>
      </c>
      <c r="E80" s="46">
        <v>71655559000</v>
      </c>
      <c r="F80" s="45">
        <f t="shared" si="2"/>
        <v>24.995136573695991</v>
      </c>
    </row>
    <row r="81" spans="1:6" ht="15" customHeight="1" x14ac:dyDescent="0.25">
      <c r="A81" s="243"/>
      <c r="B81" s="245"/>
      <c r="C81" s="245"/>
      <c r="D81" s="12">
        <v>2020</v>
      </c>
      <c r="E81" s="46">
        <v>68655724000</v>
      </c>
      <c r="F81" s="45">
        <f t="shared" si="2"/>
        <v>24.95237034514555</v>
      </c>
    </row>
    <row r="82" spans="1:6" ht="15" customHeight="1" x14ac:dyDescent="0.25">
      <c r="A82" s="243"/>
      <c r="B82" s="245"/>
      <c r="C82" s="245"/>
      <c r="D82" s="12">
        <v>2021</v>
      </c>
      <c r="E82" s="46">
        <v>64597186000</v>
      </c>
      <c r="F82" s="45">
        <f t="shared" si="2"/>
        <v>24.891436686414671</v>
      </c>
    </row>
    <row r="83" spans="1:6" ht="15" customHeight="1" x14ac:dyDescent="0.25">
      <c r="A83" s="244"/>
      <c r="B83" s="245"/>
      <c r="C83" s="245"/>
      <c r="D83" s="12">
        <v>2022</v>
      </c>
      <c r="E83" s="49">
        <v>71631767000</v>
      </c>
      <c r="F83" s="45">
        <f t="shared" si="2"/>
        <v>24.994804485703522</v>
      </c>
    </row>
  </sheetData>
  <mergeCells count="55">
    <mergeCell ref="A69:A73"/>
    <mergeCell ref="B69:B73"/>
    <mergeCell ref="C69:C73"/>
    <mergeCell ref="D2:D3"/>
    <mergeCell ref="E2:E3"/>
    <mergeCell ref="A44:A48"/>
    <mergeCell ref="B44:B48"/>
    <mergeCell ref="C44:C48"/>
    <mergeCell ref="A29:A33"/>
    <mergeCell ref="B29:B33"/>
    <mergeCell ref="C29:C33"/>
    <mergeCell ref="A34:A38"/>
    <mergeCell ref="B34:B38"/>
    <mergeCell ref="C34:C38"/>
    <mergeCell ref="A19:A23"/>
    <mergeCell ref="B19:B23"/>
    <mergeCell ref="F2:F3"/>
    <mergeCell ref="A59:A63"/>
    <mergeCell ref="B59:B63"/>
    <mergeCell ref="C59:C63"/>
    <mergeCell ref="A64:A68"/>
    <mergeCell ref="B64:B68"/>
    <mergeCell ref="C64:C68"/>
    <mergeCell ref="A49:A53"/>
    <mergeCell ref="B49:B53"/>
    <mergeCell ref="C49:C53"/>
    <mergeCell ref="A54:A58"/>
    <mergeCell ref="B54:B58"/>
    <mergeCell ref="C54:C58"/>
    <mergeCell ref="A39:A43"/>
    <mergeCell ref="B39:B43"/>
    <mergeCell ref="C39:C43"/>
    <mergeCell ref="C24:C28"/>
    <mergeCell ref="A9:A13"/>
    <mergeCell ref="B9:B13"/>
    <mergeCell ref="C9:C13"/>
    <mergeCell ref="A14:A18"/>
    <mergeCell ref="B14:B18"/>
    <mergeCell ref="C14:C18"/>
    <mergeCell ref="A1:B1"/>
    <mergeCell ref="A74:A78"/>
    <mergeCell ref="B74:B78"/>
    <mergeCell ref="C74:C78"/>
    <mergeCell ref="A79:A83"/>
    <mergeCell ref="B79:B83"/>
    <mergeCell ref="C79:C83"/>
    <mergeCell ref="A2:A3"/>
    <mergeCell ref="B2:B3"/>
    <mergeCell ref="C2:C3"/>
    <mergeCell ref="A4:A8"/>
    <mergeCell ref="B4:B8"/>
    <mergeCell ref="C4:C8"/>
    <mergeCell ref="C19:C23"/>
    <mergeCell ref="A24:A28"/>
    <mergeCell ref="B24:B2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workbookViewId="0">
      <selection activeCell="E1" sqref="E1:E2"/>
    </sheetView>
  </sheetViews>
  <sheetFormatPr defaultRowHeight="15" x14ac:dyDescent="0.25"/>
  <cols>
    <col min="1" max="1" width="6" customWidth="1"/>
    <col min="3" max="3" width="18.42578125" customWidth="1"/>
    <col min="4" max="4" width="11" customWidth="1"/>
    <col min="5" max="5" width="18.7109375" customWidth="1"/>
    <col min="6" max="6" width="19.7109375" bestFit="1" customWidth="1"/>
  </cols>
  <sheetData>
    <row r="1" spans="1:7" x14ac:dyDescent="0.25">
      <c r="A1" s="206" t="s">
        <v>244</v>
      </c>
      <c r="B1" s="206" t="s">
        <v>245</v>
      </c>
      <c r="C1" s="206" t="s">
        <v>246</v>
      </c>
      <c r="D1" s="206" t="s">
        <v>247</v>
      </c>
      <c r="E1" s="258" t="s">
        <v>298</v>
      </c>
      <c r="F1" s="257" t="s">
        <v>299</v>
      </c>
    </row>
    <row r="2" spans="1:7" x14ac:dyDescent="0.25">
      <c r="A2" s="207"/>
      <c r="B2" s="207"/>
      <c r="C2" s="207"/>
      <c r="D2" s="207"/>
      <c r="E2" s="258"/>
      <c r="F2" s="257"/>
      <c r="G2" s="159"/>
    </row>
    <row r="3" spans="1:7" x14ac:dyDescent="0.25">
      <c r="A3" s="242">
        <v>1</v>
      </c>
      <c r="B3" s="242" t="s">
        <v>231</v>
      </c>
      <c r="C3" s="242" t="s">
        <v>272</v>
      </c>
      <c r="D3" s="12">
        <v>2018</v>
      </c>
      <c r="E3" s="143">
        <v>12</v>
      </c>
      <c r="F3">
        <v>4</v>
      </c>
    </row>
    <row r="4" spans="1:7" x14ac:dyDescent="0.25">
      <c r="A4" s="243"/>
      <c r="B4" s="243"/>
      <c r="C4" s="243"/>
      <c r="D4" s="12">
        <v>2019</v>
      </c>
      <c r="E4" s="143">
        <v>16</v>
      </c>
      <c r="F4">
        <v>4</v>
      </c>
    </row>
    <row r="5" spans="1:7" x14ac:dyDescent="0.25">
      <c r="A5" s="243"/>
      <c r="B5" s="243"/>
      <c r="C5" s="243"/>
      <c r="D5" s="12">
        <v>2020</v>
      </c>
      <c r="E5" s="143">
        <v>12</v>
      </c>
      <c r="F5">
        <v>4</v>
      </c>
    </row>
    <row r="6" spans="1:7" x14ac:dyDescent="0.25">
      <c r="A6" s="243"/>
      <c r="B6" s="243"/>
      <c r="C6" s="243"/>
      <c r="D6" s="12">
        <v>2021</v>
      </c>
      <c r="E6" s="143">
        <v>12</v>
      </c>
      <c r="F6">
        <v>4</v>
      </c>
    </row>
    <row r="7" spans="1:7" x14ac:dyDescent="0.25">
      <c r="A7" s="244"/>
      <c r="B7" s="244"/>
      <c r="C7" s="244"/>
      <c r="D7" s="12">
        <v>2022</v>
      </c>
      <c r="E7" s="143">
        <v>24</v>
      </c>
      <c r="F7">
        <v>4</v>
      </c>
    </row>
    <row r="8" spans="1:7" x14ac:dyDescent="0.25">
      <c r="A8" s="242">
        <v>2</v>
      </c>
      <c r="B8" s="242" t="s">
        <v>232</v>
      </c>
      <c r="C8" s="242" t="s">
        <v>273</v>
      </c>
      <c r="D8" s="12">
        <v>2018</v>
      </c>
      <c r="E8" s="143">
        <v>6</v>
      </c>
      <c r="F8">
        <v>3</v>
      </c>
    </row>
    <row r="9" spans="1:7" x14ac:dyDescent="0.25">
      <c r="A9" s="243"/>
      <c r="B9" s="243"/>
      <c r="C9" s="243"/>
      <c r="D9" s="12">
        <v>2019</v>
      </c>
      <c r="E9" s="143">
        <v>8</v>
      </c>
      <c r="F9" s="143">
        <v>3</v>
      </c>
    </row>
    <row r="10" spans="1:7" x14ac:dyDescent="0.25">
      <c r="A10" s="243"/>
      <c r="B10" s="243"/>
      <c r="C10" s="243"/>
      <c r="D10" s="12">
        <v>2020</v>
      </c>
      <c r="E10" s="143">
        <v>6</v>
      </c>
      <c r="F10" s="143">
        <v>3</v>
      </c>
    </row>
    <row r="11" spans="1:7" x14ac:dyDescent="0.25">
      <c r="A11" s="243"/>
      <c r="B11" s="243"/>
      <c r="C11" s="243"/>
      <c r="D11" s="12">
        <v>2021</v>
      </c>
      <c r="E11" s="143">
        <v>8</v>
      </c>
      <c r="F11" s="143">
        <v>3</v>
      </c>
    </row>
    <row r="12" spans="1:7" x14ac:dyDescent="0.25">
      <c r="A12" s="244"/>
      <c r="B12" s="244"/>
      <c r="C12" s="244"/>
      <c r="D12" s="12">
        <v>2022</v>
      </c>
      <c r="E12" s="143">
        <v>8</v>
      </c>
      <c r="F12" s="143">
        <v>3</v>
      </c>
    </row>
    <row r="13" spans="1:7" x14ac:dyDescent="0.25">
      <c r="A13" s="242">
        <v>3</v>
      </c>
      <c r="B13" s="242" t="s">
        <v>233</v>
      </c>
      <c r="C13" s="242" t="s">
        <v>274</v>
      </c>
      <c r="D13" s="12">
        <v>2018</v>
      </c>
      <c r="E13" s="143">
        <v>5</v>
      </c>
      <c r="F13" s="143">
        <v>3</v>
      </c>
    </row>
    <row r="14" spans="1:7" x14ac:dyDescent="0.25">
      <c r="A14" s="243"/>
      <c r="B14" s="243"/>
      <c r="C14" s="243"/>
      <c r="D14" s="12">
        <v>2019</v>
      </c>
      <c r="E14" s="143">
        <v>6</v>
      </c>
      <c r="F14" s="143">
        <v>3</v>
      </c>
    </row>
    <row r="15" spans="1:7" x14ac:dyDescent="0.25">
      <c r="A15" s="243"/>
      <c r="B15" s="243"/>
      <c r="C15" s="243"/>
      <c r="D15" s="12">
        <v>2020</v>
      </c>
      <c r="E15" s="143">
        <v>5</v>
      </c>
      <c r="F15" s="143">
        <v>4</v>
      </c>
    </row>
    <row r="16" spans="1:7" x14ac:dyDescent="0.25">
      <c r="A16" s="243"/>
      <c r="B16" s="243"/>
      <c r="C16" s="243"/>
      <c r="D16" s="12">
        <v>2021</v>
      </c>
      <c r="E16" s="143">
        <v>5</v>
      </c>
      <c r="F16" s="143">
        <v>4</v>
      </c>
    </row>
    <row r="17" spans="1:6" x14ac:dyDescent="0.25">
      <c r="A17" s="244"/>
      <c r="B17" s="244"/>
      <c r="C17" s="244"/>
      <c r="D17" s="12">
        <v>2022</v>
      </c>
      <c r="E17" s="143">
        <v>5</v>
      </c>
      <c r="F17" s="143">
        <v>3</v>
      </c>
    </row>
    <row r="18" spans="1:6" x14ac:dyDescent="0.25">
      <c r="A18" s="242">
        <v>4</v>
      </c>
      <c r="B18" s="242" t="s">
        <v>234</v>
      </c>
      <c r="C18" s="242" t="s">
        <v>275</v>
      </c>
      <c r="D18" s="12">
        <v>2018</v>
      </c>
      <c r="E18" s="143">
        <v>5</v>
      </c>
      <c r="F18" s="143">
        <v>3</v>
      </c>
    </row>
    <row r="19" spans="1:6" x14ac:dyDescent="0.25">
      <c r="A19" s="243"/>
      <c r="B19" s="243"/>
      <c r="C19" s="243"/>
      <c r="D19" s="12">
        <v>2019</v>
      </c>
      <c r="E19" s="143">
        <v>4</v>
      </c>
      <c r="F19" s="143">
        <v>3</v>
      </c>
    </row>
    <row r="20" spans="1:6" x14ac:dyDescent="0.25">
      <c r="A20" s="243"/>
      <c r="B20" s="243"/>
      <c r="C20" s="243"/>
      <c r="D20" s="12">
        <v>2020</v>
      </c>
      <c r="E20" s="143">
        <v>4</v>
      </c>
      <c r="F20" s="143">
        <v>3</v>
      </c>
    </row>
    <row r="21" spans="1:6" x14ac:dyDescent="0.25">
      <c r="A21" s="243"/>
      <c r="B21" s="243"/>
      <c r="C21" s="243"/>
      <c r="D21" s="12">
        <v>2021</v>
      </c>
      <c r="E21" s="143">
        <v>4</v>
      </c>
      <c r="F21" s="143">
        <v>3</v>
      </c>
    </row>
    <row r="22" spans="1:6" x14ac:dyDescent="0.25">
      <c r="A22" s="244"/>
      <c r="B22" s="244"/>
      <c r="C22" s="244"/>
      <c r="D22" s="12">
        <v>2022</v>
      </c>
      <c r="E22" s="143">
        <v>4</v>
      </c>
      <c r="F22" s="143">
        <v>3</v>
      </c>
    </row>
    <row r="23" spans="1:6" x14ac:dyDescent="0.25">
      <c r="A23" s="242">
        <v>5</v>
      </c>
      <c r="B23" s="250" t="s">
        <v>235</v>
      </c>
      <c r="C23" s="250" t="s">
        <v>276</v>
      </c>
      <c r="D23" s="12">
        <v>2018</v>
      </c>
      <c r="E23" s="143">
        <v>5</v>
      </c>
      <c r="F23" s="143">
        <v>3</v>
      </c>
    </row>
    <row r="24" spans="1:6" x14ac:dyDescent="0.25">
      <c r="A24" s="243"/>
      <c r="B24" s="251"/>
      <c r="C24" s="251"/>
      <c r="D24" s="12">
        <v>2019</v>
      </c>
      <c r="E24" s="143">
        <v>4</v>
      </c>
      <c r="F24" s="143">
        <v>3</v>
      </c>
    </row>
    <row r="25" spans="1:6" x14ac:dyDescent="0.25">
      <c r="A25" s="243"/>
      <c r="B25" s="251"/>
      <c r="C25" s="251"/>
      <c r="D25" s="12">
        <v>2020</v>
      </c>
      <c r="E25" s="143">
        <v>4</v>
      </c>
      <c r="F25" s="143">
        <v>3</v>
      </c>
    </row>
    <row r="26" spans="1:6" x14ac:dyDescent="0.25">
      <c r="A26" s="243"/>
      <c r="B26" s="251"/>
      <c r="C26" s="251"/>
      <c r="D26" s="12">
        <v>2021</v>
      </c>
      <c r="E26" s="143">
        <v>4</v>
      </c>
      <c r="F26" s="143">
        <v>3</v>
      </c>
    </row>
    <row r="27" spans="1:6" x14ac:dyDescent="0.25">
      <c r="A27" s="244"/>
      <c r="B27" s="252"/>
      <c r="C27" s="252"/>
      <c r="D27" s="12">
        <v>2022</v>
      </c>
      <c r="E27" s="143">
        <v>4</v>
      </c>
      <c r="F27" s="143">
        <v>3</v>
      </c>
    </row>
    <row r="28" spans="1:6" x14ac:dyDescent="0.25">
      <c r="A28" s="242">
        <v>6</v>
      </c>
      <c r="B28" s="242" t="s">
        <v>236</v>
      </c>
      <c r="C28" s="250" t="s">
        <v>277</v>
      </c>
      <c r="D28" s="12">
        <v>2018</v>
      </c>
      <c r="E28" s="143">
        <v>4</v>
      </c>
      <c r="F28">
        <v>4</v>
      </c>
    </row>
    <row r="29" spans="1:6" x14ac:dyDescent="0.25">
      <c r="A29" s="243"/>
      <c r="B29" s="243"/>
      <c r="C29" s="251"/>
      <c r="D29" s="12">
        <v>2019</v>
      </c>
      <c r="E29" s="143">
        <v>42</v>
      </c>
      <c r="F29">
        <v>4</v>
      </c>
    </row>
    <row r="30" spans="1:6" x14ac:dyDescent="0.25">
      <c r="A30" s="243"/>
      <c r="B30" s="243"/>
      <c r="C30" s="251"/>
      <c r="D30" s="12">
        <v>2020</v>
      </c>
      <c r="E30" s="143">
        <v>32</v>
      </c>
      <c r="F30">
        <v>4</v>
      </c>
    </row>
    <row r="31" spans="1:6" x14ac:dyDescent="0.25">
      <c r="A31" s="243"/>
      <c r="B31" s="243"/>
      <c r="C31" s="251"/>
      <c r="D31" s="12">
        <v>2021</v>
      </c>
      <c r="E31" s="143">
        <v>31</v>
      </c>
      <c r="F31">
        <v>4</v>
      </c>
    </row>
    <row r="32" spans="1:6" x14ac:dyDescent="0.25">
      <c r="A32" s="244"/>
      <c r="B32" s="244"/>
      <c r="C32" s="252"/>
      <c r="D32" s="12">
        <v>2022</v>
      </c>
      <c r="E32" s="143">
        <v>21</v>
      </c>
      <c r="F32">
        <v>4</v>
      </c>
    </row>
    <row r="33" spans="1:6" x14ac:dyDescent="0.25">
      <c r="A33" s="242">
        <v>7</v>
      </c>
      <c r="B33" s="242" t="s">
        <v>237</v>
      </c>
      <c r="C33" s="242" t="s">
        <v>278</v>
      </c>
      <c r="D33" s="12">
        <v>2018</v>
      </c>
      <c r="E33" s="143">
        <v>5</v>
      </c>
      <c r="F33">
        <v>3</v>
      </c>
    </row>
    <row r="34" spans="1:6" x14ac:dyDescent="0.25">
      <c r="A34" s="243"/>
      <c r="B34" s="243"/>
      <c r="C34" s="243"/>
      <c r="D34" s="12">
        <v>2019</v>
      </c>
      <c r="E34" s="143">
        <v>5</v>
      </c>
      <c r="F34" s="143">
        <v>3</v>
      </c>
    </row>
    <row r="35" spans="1:6" x14ac:dyDescent="0.25">
      <c r="A35" s="243"/>
      <c r="B35" s="243"/>
      <c r="C35" s="243"/>
      <c r="D35" s="12">
        <v>2020</v>
      </c>
      <c r="E35" s="143">
        <v>4</v>
      </c>
      <c r="F35" s="143">
        <v>3</v>
      </c>
    </row>
    <row r="36" spans="1:6" x14ac:dyDescent="0.25">
      <c r="A36" s="243"/>
      <c r="B36" s="243"/>
      <c r="C36" s="243"/>
      <c r="D36" s="12">
        <v>2021</v>
      </c>
      <c r="E36" s="143">
        <v>4</v>
      </c>
      <c r="F36" s="143">
        <v>3</v>
      </c>
    </row>
    <row r="37" spans="1:6" x14ac:dyDescent="0.25">
      <c r="A37" s="244"/>
      <c r="B37" s="244"/>
      <c r="C37" s="244"/>
      <c r="D37" s="12">
        <v>2022</v>
      </c>
      <c r="E37" s="143">
        <v>4</v>
      </c>
      <c r="F37" s="143">
        <v>3</v>
      </c>
    </row>
    <row r="38" spans="1:6" x14ac:dyDescent="0.25">
      <c r="A38" s="242">
        <v>8</v>
      </c>
      <c r="B38" s="250" t="s">
        <v>238</v>
      </c>
      <c r="C38" s="250" t="s">
        <v>262</v>
      </c>
      <c r="D38" s="12">
        <v>2018</v>
      </c>
      <c r="E38" s="143">
        <v>5</v>
      </c>
      <c r="F38" s="143">
        <v>3</v>
      </c>
    </row>
    <row r="39" spans="1:6" x14ac:dyDescent="0.25">
      <c r="A39" s="243"/>
      <c r="B39" s="251"/>
      <c r="C39" s="251"/>
      <c r="D39" s="12">
        <v>2019</v>
      </c>
      <c r="E39" s="143">
        <v>4</v>
      </c>
      <c r="F39" s="143">
        <v>3</v>
      </c>
    </row>
    <row r="40" spans="1:6" x14ac:dyDescent="0.25">
      <c r="A40" s="243"/>
      <c r="B40" s="251"/>
      <c r="C40" s="251"/>
      <c r="D40" s="12">
        <v>2020</v>
      </c>
      <c r="E40" s="143">
        <v>4</v>
      </c>
      <c r="F40" s="143">
        <v>3</v>
      </c>
    </row>
    <row r="41" spans="1:6" x14ac:dyDescent="0.25">
      <c r="A41" s="243"/>
      <c r="B41" s="251"/>
      <c r="C41" s="251"/>
      <c r="D41" s="12">
        <v>2021</v>
      </c>
      <c r="E41" s="143">
        <v>6</v>
      </c>
      <c r="F41" s="143">
        <v>4</v>
      </c>
    </row>
    <row r="42" spans="1:6" x14ac:dyDescent="0.25">
      <c r="A42" s="244"/>
      <c r="B42" s="252"/>
      <c r="C42" s="252"/>
      <c r="D42" s="12">
        <v>2022</v>
      </c>
      <c r="E42" s="143">
        <v>6</v>
      </c>
      <c r="F42" s="143">
        <v>4</v>
      </c>
    </row>
    <row r="43" spans="1:6" x14ac:dyDescent="0.25">
      <c r="A43" s="242">
        <v>9</v>
      </c>
      <c r="B43" s="242" t="s">
        <v>239</v>
      </c>
      <c r="C43" s="242" t="s">
        <v>263</v>
      </c>
      <c r="D43" s="12">
        <v>2018</v>
      </c>
      <c r="E43" s="143">
        <v>4</v>
      </c>
      <c r="F43" s="143">
        <v>3</v>
      </c>
    </row>
    <row r="44" spans="1:6" x14ac:dyDescent="0.25">
      <c r="A44" s="243"/>
      <c r="B44" s="243"/>
      <c r="C44" s="243"/>
      <c r="D44" s="12">
        <v>2019</v>
      </c>
      <c r="E44" s="143">
        <v>4</v>
      </c>
      <c r="F44" s="143">
        <v>3</v>
      </c>
    </row>
    <row r="45" spans="1:6" x14ac:dyDescent="0.25">
      <c r="A45" s="243"/>
      <c r="B45" s="243"/>
      <c r="C45" s="243"/>
      <c r="D45" s="12">
        <v>2020</v>
      </c>
      <c r="E45" s="143">
        <v>4</v>
      </c>
      <c r="F45" s="143">
        <v>3</v>
      </c>
    </row>
    <row r="46" spans="1:6" x14ac:dyDescent="0.25">
      <c r="A46" s="243"/>
      <c r="B46" s="243"/>
      <c r="C46" s="243"/>
      <c r="D46" s="12">
        <v>2021</v>
      </c>
      <c r="E46" s="143">
        <v>4</v>
      </c>
      <c r="F46" s="143">
        <v>3</v>
      </c>
    </row>
    <row r="47" spans="1:6" x14ac:dyDescent="0.25">
      <c r="A47" s="244"/>
      <c r="B47" s="244"/>
      <c r="C47" s="244"/>
      <c r="D47" s="12">
        <v>2022</v>
      </c>
      <c r="E47" s="143">
        <v>4</v>
      </c>
      <c r="F47" s="143">
        <v>3</v>
      </c>
    </row>
    <row r="48" spans="1:6" x14ac:dyDescent="0.25">
      <c r="A48" s="242">
        <v>10</v>
      </c>
      <c r="B48" s="242" t="s">
        <v>240</v>
      </c>
      <c r="C48" s="242" t="s">
        <v>264</v>
      </c>
      <c r="D48" s="12">
        <v>2018</v>
      </c>
      <c r="E48" s="143">
        <v>2</v>
      </c>
      <c r="F48" s="143">
        <v>3</v>
      </c>
    </row>
    <row r="49" spans="1:6" x14ac:dyDescent="0.25">
      <c r="A49" s="243"/>
      <c r="B49" s="243"/>
      <c r="C49" s="243"/>
      <c r="D49" s="12">
        <v>2019</v>
      </c>
      <c r="E49" s="143">
        <v>4</v>
      </c>
      <c r="F49" s="143">
        <v>3</v>
      </c>
    </row>
    <row r="50" spans="1:6" x14ac:dyDescent="0.25">
      <c r="A50" s="243"/>
      <c r="B50" s="243"/>
      <c r="C50" s="243"/>
      <c r="D50" s="12">
        <v>2020</v>
      </c>
      <c r="E50" s="143">
        <v>4</v>
      </c>
      <c r="F50" s="143">
        <v>3</v>
      </c>
    </row>
    <row r="51" spans="1:6" x14ac:dyDescent="0.25">
      <c r="A51" s="243"/>
      <c r="B51" s="243"/>
      <c r="C51" s="243"/>
      <c r="D51" s="12">
        <v>2021</v>
      </c>
      <c r="E51" s="143">
        <v>4</v>
      </c>
      <c r="F51" s="143">
        <v>3</v>
      </c>
    </row>
    <row r="52" spans="1:6" x14ac:dyDescent="0.25">
      <c r="A52" s="244"/>
      <c r="B52" s="244"/>
      <c r="C52" s="244"/>
      <c r="D52" s="12">
        <v>2022</v>
      </c>
      <c r="E52" s="143">
        <v>4</v>
      </c>
      <c r="F52" s="143">
        <v>3</v>
      </c>
    </row>
    <row r="53" spans="1:6" x14ac:dyDescent="0.25">
      <c r="A53" s="242">
        <v>11</v>
      </c>
      <c r="B53" s="242" t="s">
        <v>241</v>
      </c>
      <c r="C53" s="242" t="s">
        <v>270</v>
      </c>
      <c r="D53" s="12">
        <v>2018</v>
      </c>
      <c r="E53" s="143">
        <v>4</v>
      </c>
      <c r="F53" s="143">
        <v>3</v>
      </c>
    </row>
    <row r="54" spans="1:6" x14ac:dyDescent="0.25">
      <c r="A54" s="243"/>
      <c r="B54" s="243"/>
      <c r="C54" s="243"/>
      <c r="D54" s="12">
        <v>2019</v>
      </c>
      <c r="E54" s="143">
        <v>4</v>
      </c>
      <c r="F54" s="143">
        <v>4</v>
      </c>
    </row>
    <row r="55" spans="1:6" x14ac:dyDescent="0.25">
      <c r="A55" s="243"/>
      <c r="B55" s="243"/>
      <c r="C55" s="243"/>
      <c r="D55" s="12">
        <v>2020</v>
      </c>
      <c r="E55" s="143">
        <v>4</v>
      </c>
      <c r="F55" s="143">
        <v>4</v>
      </c>
    </row>
    <row r="56" spans="1:6" x14ac:dyDescent="0.25">
      <c r="A56" s="243"/>
      <c r="B56" s="243"/>
      <c r="C56" s="243"/>
      <c r="D56" s="12">
        <v>2021</v>
      </c>
      <c r="E56" s="143">
        <v>4</v>
      </c>
      <c r="F56" s="143">
        <v>4</v>
      </c>
    </row>
    <row r="57" spans="1:6" x14ac:dyDescent="0.25">
      <c r="A57" s="244"/>
      <c r="B57" s="244"/>
      <c r="C57" s="244"/>
      <c r="D57" s="12">
        <v>2022</v>
      </c>
      <c r="E57" s="143">
        <v>3</v>
      </c>
      <c r="F57" s="143">
        <v>4</v>
      </c>
    </row>
    <row r="58" spans="1:6" x14ac:dyDescent="0.25">
      <c r="A58" s="242">
        <v>12</v>
      </c>
      <c r="B58" s="242" t="s">
        <v>242</v>
      </c>
      <c r="C58" s="242" t="s">
        <v>268</v>
      </c>
      <c r="D58" s="12">
        <v>2018</v>
      </c>
      <c r="E58" s="143">
        <v>4</v>
      </c>
      <c r="F58" s="143">
        <v>4</v>
      </c>
    </row>
    <row r="59" spans="1:6" x14ac:dyDescent="0.25">
      <c r="A59" s="243"/>
      <c r="B59" s="243"/>
      <c r="C59" s="243"/>
      <c r="D59" s="12">
        <v>2019</v>
      </c>
      <c r="E59" s="143">
        <v>4</v>
      </c>
      <c r="F59" s="143">
        <v>3</v>
      </c>
    </row>
    <row r="60" spans="1:6" x14ac:dyDescent="0.25">
      <c r="A60" s="243"/>
      <c r="B60" s="243"/>
      <c r="C60" s="243"/>
      <c r="D60" s="12">
        <v>2020</v>
      </c>
      <c r="E60" s="143">
        <v>4</v>
      </c>
      <c r="F60" s="143">
        <v>3</v>
      </c>
    </row>
    <row r="61" spans="1:6" x14ac:dyDescent="0.25">
      <c r="A61" s="243"/>
      <c r="B61" s="243"/>
      <c r="C61" s="243"/>
      <c r="D61" s="12">
        <v>2021</v>
      </c>
      <c r="E61" s="143">
        <v>3</v>
      </c>
      <c r="F61" s="143">
        <v>3</v>
      </c>
    </row>
    <row r="62" spans="1:6" x14ac:dyDescent="0.25">
      <c r="A62" s="244"/>
      <c r="B62" s="244"/>
      <c r="C62" s="244"/>
      <c r="D62" s="12">
        <v>2022</v>
      </c>
      <c r="E62" s="143">
        <v>4</v>
      </c>
      <c r="F62" s="143">
        <v>3</v>
      </c>
    </row>
    <row r="63" spans="1:6" ht="15" customHeight="1" x14ac:dyDescent="0.25">
      <c r="A63" s="242">
        <v>14</v>
      </c>
      <c r="B63" s="253" t="s">
        <v>243</v>
      </c>
      <c r="C63" s="253" t="s">
        <v>269</v>
      </c>
      <c r="D63" s="12">
        <v>2018</v>
      </c>
      <c r="E63" s="143">
        <v>4</v>
      </c>
      <c r="F63" s="143">
        <v>3</v>
      </c>
    </row>
    <row r="64" spans="1:6" ht="15" customHeight="1" x14ac:dyDescent="0.25">
      <c r="A64" s="243"/>
      <c r="B64" s="253"/>
      <c r="C64" s="253"/>
      <c r="D64" s="12">
        <v>2019</v>
      </c>
      <c r="E64" s="143">
        <v>4</v>
      </c>
      <c r="F64" s="143">
        <v>3</v>
      </c>
    </row>
    <row r="65" spans="1:6" ht="15" customHeight="1" x14ac:dyDescent="0.25">
      <c r="A65" s="243"/>
      <c r="B65" s="253"/>
      <c r="C65" s="253"/>
      <c r="D65" s="12">
        <v>2020</v>
      </c>
      <c r="E65" s="143">
        <v>4</v>
      </c>
      <c r="F65" s="143">
        <v>3</v>
      </c>
    </row>
    <row r="66" spans="1:6" ht="15" customHeight="1" x14ac:dyDescent="0.25">
      <c r="A66" s="243"/>
      <c r="B66" s="253"/>
      <c r="C66" s="253"/>
      <c r="D66" s="12">
        <v>2021</v>
      </c>
      <c r="E66" s="143">
        <v>4</v>
      </c>
      <c r="F66" s="143">
        <v>3</v>
      </c>
    </row>
    <row r="67" spans="1:6" ht="15" customHeight="1" x14ac:dyDescent="0.25">
      <c r="A67" s="244"/>
      <c r="B67" s="253"/>
      <c r="C67" s="253"/>
      <c r="D67" s="12">
        <v>2022</v>
      </c>
      <c r="E67" s="143">
        <v>4</v>
      </c>
      <c r="F67" s="143">
        <v>3</v>
      </c>
    </row>
    <row r="68" spans="1:6" x14ac:dyDescent="0.25">
      <c r="A68" s="242">
        <v>15</v>
      </c>
      <c r="B68" s="245" t="s">
        <v>286</v>
      </c>
      <c r="C68" s="245" t="s">
        <v>287</v>
      </c>
      <c r="D68" s="12">
        <v>2018</v>
      </c>
      <c r="E68" s="143">
        <v>4</v>
      </c>
      <c r="F68" s="143">
        <v>4</v>
      </c>
    </row>
    <row r="69" spans="1:6" x14ac:dyDescent="0.25">
      <c r="A69" s="243"/>
      <c r="B69" s="245"/>
      <c r="C69" s="245"/>
      <c r="D69" s="12">
        <v>2019</v>
      </c>
      <c r="E69" s="143">
        <v>4</v>
      </c>
      <c r="F69" s="143">
        <v>4</v>
      </c>
    </row>
    <row r="70" spans="1:6" x14ac:dyDescent="0.25">
      <c r="A70" s="243"/>
      <c r="B70" s="245"/>
      <c r="C70" s="245"/>
      <c r="D70" s="12">
        <v>2020</v>
      </c>
      <c r="E70" s="143">
        <v>3</v>
      </c>
      <c r="F70" s="143">
        <v>4</v>
      </c>
    </row>
    <row r="71" spans="1:6" x14ac:dyDescent="0.25">
      <c r="A71" s="243"/>
      <c r="B71" s="245"/>
      <c r="C71" s="245"/>
      <c r="D71" s="12">
        <v>2021</v>
      </c>
      <c r="E71" s="143">
        <v>4</v>
      </c>
      <c r="F71" s="143">
        <v>4</v>
      </c>
    </row>
    <row r="72" spans="1:6" x14ac:dyDescent="0.25">
      <c r="A72" s="244"/>
      <c r="B72" s="245"/>
      <c r="C72" s="245"/>
      <c r="D72" s="12">
        <v>2022</v>
      </c>
      <c r="E72" s="143">
        <v>4</v>
      </c>
      <c r="F72" s="143">
        <v>4</v>
      </c>
    </row>
    <row r="73" spans="1:6" ht="15" customHeight="1" x14ac:dyDescent="0.25">
      <c r="A73" s="241">
        <v>15</v>
      </c>
      <c r="B73" s="241" t="s">
        <v>291</v>
      </c>
      <c r="C73" s="241" t="s">
        <v>292</v>
      </c>
      <c r="D73" s="12">
        <v>2018</v>
      </c>
      <c r="E73" s="143">
        <v>4</v>
      </c>
      <c r="F73" s="143">
        <v>3</v>
      </c>
    </row>
    <row r="74" spans="1:6" ht="15" customHeight="1" x14ac:dyDescent="0.25">
      <c r="A74" s="241"/>
      <c r="B74" s="241"/>
      <c r="C74" s="241"/>
      <c r="D74" s="12">
        <v>2019</v>
      </c>
      <c r="E74" s="143">
        <v>4</v>
      </c>
      <c r="F74" s="143">
        <v>3</v>
      </c>
    </row>
    <row r="75" spans="1:6" ht="15" customHeight="1" x14ac:dyDescent="0.25">
      <c r="A75" s="241"/>
      <c r="B75" s="241"/>
      <c r="C75" s="241"/>
      <c r="D75" s="12">
        <v>2020</v>
      </c>
      <c r="E75" s="143">
        <v>3</v>
      </c>
      <c r="F75" s="143">
        <v>3</v>
      </c>
    </row>
    <row r="76" spans="1:6" ht="15" customHeight="1" x14ac:dyDescent="0.25">
      <c r="A76" s="241"/>
      <c r="B76" s="241"/>
      <c r="C76" s="241"/>
      <c r="D76" s="12">
        <v>2021</v>
      </c>
      <c r="E76" s="143">
        <v>3</v>
      </c>
      <c r="F76" s="143">
        <v>3</v>
      </c>
    </row>
    <row r="77" spans="1:6" ht="15" customHeight="1" x14ac:dyDescent="0.25">
      <c r="A77" s="241"/>
      <c r="B77" s="241"/>
      <c r="C77" s="241"/>
      <c r="D77" s="12">
        <v>2022</v>
      </c>
      <c r="E77" s="143">
        <v>3</v>
      </c>
      <c r="F77" s="143">
        <v>3</v>
      </c>
    </row>
    <row r="78" spans="1:6" x14ac:dyDescent="0.25">
      <c r="A78" s="242">
        <v>16</v>
      </c>
      <c r="B78" s="245" t="s">
        <v>288</v>
      </c>
      <c r="C78" s="245" t="s">
        <v>287</v>
      </c>
      <c r="D78" s="144">
        <v>2018</v>
      </c>
      <c r="E78" s="143">
        <v>4</v>
      </c>
      <c r="F78" s="143">
        <v>3</v>
      </c>
    </row>
    <row r="79" spans="1:6" x14ac:dyDescent="0.25">
      <c r="A79" s="243"/>
      <c r="B79" s="245"/>
      <c r="C79" s="245"/>
      <c r="D79" s="144">
        <v>2019</v>
      </c>
      <c r="E79" s="143">
        <v>4</v>
      </c>
      <c r="F79" s="143">
        <v>3</v>
      </c>
    </row>
    <row r="80" spans="1:6" x14ac:dyDescent="0.25">
      <c r="A80" s="243"/>
      <c r="B80" s="245"/>
      <c r="C80" s="245"/>
      <c r="D80" s="144">
        <v>2020</v>
      </c>
      <c r="E80" s="143">
        <v>4</v>
      </c>
      <c r="F80" s="143">
        <v>3</v>
      </c>
    </row>
    <row r="81" spans="1:6" x14ac:dyDescent="0.25">
      <c r="A81" s="243"/>
      <c r="B81" s="245"/>
      <c r="C81" s="245"/>
      <c r="D81" s="144">
        <v>2021</v>
      </c>
      <c r="E81" s="143">
        <v>4</v>
      </c>
      <c r="F81" s="143">
        <v>3</v>
      </c>
    </row>
    <row r="82" spans="1:6" x14ac:dyDescent="0.25">
      <c r="A82" s="244"/>
      <c r="B82" s="245"/>
      <c r="C82" s="245"/>
      <c r="D82" s="144">
        <v>2022</v>
      </c>
      <c r="E82" s="143">
        <v>4</v>
      </c>
      <c r="F82" s="143">
        <v>3</v>
      </c>
    </row>
  </sheetData>
  <mergeCells count="54">
    <mergeCell ref="A1:A2"/>
    <mergeCell ref="B1:B2"/>
    <mergeCell ref="C1:C2"/>
    <mergeCell ref="D1:D2"/>
    <mergeCell ref="A3:A7"/>
    <mergeCell ref="B3:B7"/>
    <mergeCell ref="C3:C7"/>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C58:C62"/>
    <mergeCell ref="A48:A52"/>
    <mergeCell ref="B48:B52"/>
    <mergeCell ref="C48:C52"/>
    <mergeCell ref="A53:A57"/>
    <mergeCell ref="B53:B57"/>
    <mergeCell ref="C53:C57"/>
    <mergeCell ref="F1:F2"/>
    <mergeCell ref="A78:A82"/>
    <mergeCell ref="B78:B82"/>
    <mergeCell ref="C78:C82"/>
    <mergeCell ref="A73:A77"/>
    <mergeCell ref="B73:B77"/>
    <mergeCell ref="C73:C77"/>
    <mergeCell ref="E1:E2"/>
    <mergeCell ref="A63:A67"/>
    <mergeCell ref="B63:B67"/>
    <mergeCell ref="C63:C67"/>
    <mergeCell ref="A68:A72"/>
    <mergeCell ref="B68:B72"/>
    <mergeCell ref="C68:C72"/>
    <mergeCell ref="A58:A62"/>
    <mergeCell ref="B58:B6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4"/>
  <sheetViews>
    <sheetView topLeftCell="A66" workbookViewId="0">
      <selection activeCell="G83" activeCellId="1" sqref="G4:G83 G83"/>
    </sheetView>
  </sheetViews>
  <sheetFormatPr defaultRowHeight="15" x14ac:dyDescent="0.25"/>
  <cols>
    <col min="1" max="1" width="5" customWidth="1"/>
    <col min="3" max="3" width="20.5703125" customWidth="1"/>
    <col min="4" max="4" width="7.42578125" customWidth="1"/>
    <col min="5" max="5" width="14" customWidth="1"/>
    <col min="6" max="6" width="18.28515625" customWidth="1"/>
    <col min="7" max="7" width="13.85546875" customWidth="1"/>
    <col min="8" max="8" width="20" customWidth="1"/>
    <col min="9" max="9" width="18.7109375" customWidth="1"/>
  </cols>
  <sheetData>
    <row r="1" spans="1:10" x14ac:dyDescent="0.25">
      <c r="A1" s="206" t="s">
        <v>244</v>
      </c>
      <c r="B1" s="235" t="s">
        <v>245</v>
      </c>
      <c r="C1" s="235" t="s">
        <v>246</v>
      </c>
      <c r="D1" s="235" t="s">
        <v>247</v>
      </c>
      <c r="E1" s="258" t="s">
        <v>293</v>
      </c>
      <c r="F1" s="257" t="s">
        <v>294</v>
      </c>
      <c r="G1" s="257" t="s">
        <v>297</v>
      </c>
      <c r="H1" s="257" t="s">
        <v>295</v>
      </c>
      <c r="I1" s="257" t="s">
        <v>296</v>
      </c>
      <c r="J1" s="152"/>
    </row>
    <row r="2" spans="1:10" x14ac:dyDescent="0.25">
      <c r="A2" s="207"/>
      <c r="B2" s="236"/>
      <c r="C2" s="236"/>
      <c r="D2" s="236"/>
      <c r="E2" s="258"/>
      <c r="F2" s="257"/>
      <c r="G2" s="257"/>
      <c r="H2" s="257"/>
      <c r="I2" s="257"/>
      <c r="J2" s="143"/>
    </row>
    <row r="3" spans="1:10" ht="15" customHeight="1" x14ac:dyDescent="0.25">
      <c r="A3" s="208"/>
      <c r="B3" s="237"/>
      <c r="C3" s="237"/>
      <c r="D3" s="237"/>
      <c r="E3" s="258"/>
      <c r="F3" s="257"/>
      <c r="G3" s="257"/>
      <c r="H3" s="257"/>
      <c r="I3" s="257"/>
      <c r="J3" s="143"/>
    </row>
    <row r="4" spans="1:10" ht="15" customHeight="1" x14ac:dyDescent="0.25">
      <c r="A4" s="201" t="s">
        <v>271</v>
      </c>
      <c r="B4" s="238" t="s">
        <v>231</v>
      </c>
      <c r="C4" s="201" t="s">
        <v>272</v>
      </c>
      <c r="D4" s="144">
        <v>2018</v>
      </c>
      <c r="E4">
        <v>37.625076342505579</v>
      </c>
      <c r="F4">
        <v>6.5934065934065936E-2</v>
      </c>
      <c r="G4">
        <v>12</v>
      </c>
      <c r="H4">
        <v>4.8842147537167285E-2</v>
      </c>
      <c r="I4">
        <v>29.363972635108965</v>
      </c>
    </row>
    <row r="5" spans="1:10" ht="15" customHeight="1" x14ac:dyDescent="0.25">
      <c r="A5" s="202"/>
      <c r="B5" s="239"/>
      <c r="C5" s="202"/>
      <c r="D5" s="144">
        <v>2019</v>
      </c>
      <c r="E5">
        <v>39.909312674599455</v>
      </c>
      <c r="F5">
        <v>5.4945054945054944E-2</v>
      </c>
      <c r="G5">
        <v>16</v>
      </c>
      <c r="H5">
        <v>5.2384285346281E-2</v>
      </c>
      <c r="I5">
        <v>29.54868418919574</v>
      </c>
    </row>
    <row r="6" spans="1:10" ht="15" customHeight="1" x14ac:dyDescent="0.25">
      <c r="A6" s="202"/>
      <c r="B6" s="239"/>
      <c r="C6" s="202"/>
      <c r="D6" s="144">
        <v>2020</v>
      </c>
      <c r="E6">
        <v>40.444064368711551</v>
      </c>
      <c r="F6">
        <v>9.8901098901098897E-2</v>
      </c>
      <c r="G6">
        <v>12</v>
      </c>
      <c r="H6">
        <v>3.2935457161361197E-2</v>
      </c>
      <c r="I6">
        <v>29.120935353672731</v>
      </c>
    </row>
    <row r="7" spans="1:10" ht="15" customHeight="1" x14ac:dyDescent="0.25">
      <c r="A7" s="202"/>
      <c r="B7" s="239"/>
      <c r="C7" s="202"/>
      <c r="D7" s="144">
        <v>2021</v>
      </c>
      <c r="E7">
        <v>40.536390032097309</v>
      </c>
      <c r="F7">
        <v>0.21978021978021978</v>
      </c>
      <c r="G7">
        <v>12</v>
      </c>
      <c r="H7">
        <v>1.5045494333889391E-2</v>
      </c>
      <c r="I7">
        <v>29.609931710785567</v>
      </c>
    </row>
    <row r="8" spans="1:10" ht="15" customHeight="1" x14ac:dyDescent="0.25">
      <c r="A8" s="203"/>
      <c r="B8" s="240"/>
      <c r="C8" s="203"/>
      <c r="D8" s="144">
        <v>2022</v>
      </c>
      <c r="E8">
        <v>45.588954532169858</v>
      </c>
      <c r="F8">
        <v>0.17582417582417584</v>
      </c>
      <c r="G8">
        <v>24</v>
      </c>
      <c r="H8">
        <v>4.2785671353016023E-2</v>
      </c>
      <c r="I8">
        <v>29.809865473866658</v>
      </c>
    </row>
    <row r="9" spans="1:10" ht="15" customHeight="1" x14ac:dyDescent="0.25">
      <c r="A9" s="201">
        <v>2</v>
      </c>
      <c r="B9" s="195" t="s">
        <v>232</v>
      </c>
      <c r="C9" s="195" t="s">
        <v>273</v>
      </c>
      <c r="D9" s="144">
        <v>2018</v>
      </c>
      <c r="E9">
        <v>63.593488125799404</v>
      </c>
      <c r="F9">
        <v>0.27472527472527475</v>
      </c>
      <c r="G9">
        <v>6</v>
      </c>
      <c r="H9">
        <v>8.0069444032646708E-2</v>
      </c>
      <c r="I9">
        <v>30.623791537476187</v>
      </c>
    </row>
    <row r="10" spans="1:10" ht="15" customHeight="1" x14ac:dyDescent="0.25">
      <c r="A10" s="202"/>
      <c r="B10" s="196"/>
      <c r="C10" s="196"/>
      <c r="D10" s="144">
        <v>2019</v>
      </c>
      <c r="E10">
        <v>52.825896469677147</v>
      </c>
      <c r="F10">
        <v>0.2857142857142857</v>
      </c>
      <c r="G10">
        <v>8</v>
      </c>
      <c r="H10">
        <v>3.2840196303872957E-2</v>
      </c>
      <c r="I10">
        <v>30.694834667000602</v>
      </c>
    </row>
    <row r="11" spans="1:10" ht="15" customHeight="1" x14ac:dyDescent="0.25">
      <c r="A11" s="202"/>
      <c r="B11" s="196"/>
      <c r="C11" s="196"/>
      <c r="D11" s="144">
        <v>2020</v>
      </c>
      <c r="E11">
        <v>36.743098739927255</v>
      </c>
      <c r="F11">
        <v>0.27472527472527475</v>
      </c>
      <c r="G11">
        <v>6</v>
      </c>
      <c r="H11">
        <v>5.1488937502770664E-2</v>
      </c>
      <c r="I11">
        <v>30.558665794626879</v>
      </c>
    </row>
    <row r="12" spans="1:10" ht="15" customHeight="1" x14ac:dyDescent="0.25">
      <c r="A12" s="202"/>
      <c r="B12" s="196"/>
      <c r="C12" s="196"/>
      <c r="D12" s="144">
        <v>2021</v>
      </c>
      <c r="E12">
        <v>58.951878115147274</v>
      </c>
      <c r="F12">
        <v>0.59340659340659341</v>
      </c>
      <c r="G12">
        <v>8</v>
      </c>
      <c r="H12">
        <v>4.8280307830764521E-2</v>
      </c>
      <c r="I12">
        <v>30.788386820822517</v>
      </c>
    </row>
    <row r="13" spans="1:10" ht="15" customHeight="1" x14ac:dyDescent="0.25">
      <c r="A13" s="203"/>
      <c r="B13" s="197"/>
      <c r="C13" s="197"/>
      <c r="D13" s="144">
        <v>2022</v>
      </c>
      <c r="E13">
        <v>88.078476937857104</v>
      </c>
      <c r="F13">
        <v>0.5714285714285714</v>
      </c>
      <c r="G13">
        <v>8</v>
      </c>
      <c r="H13">
        <v>9.118342274603182E-2</v>
      </c>
      <c r="I13">
        <v>30.933782398507486</v>
      </c>
    </row>
    <row r="14" spans="1:10" ht="15" customHeight="1" x14ac:dyDescent="0.25">
      <c r="A14" s="201">
        <v>3</v>
      </c>
      <c r="B14" s="195" t="s">
        <v>233</v>
      </c>
      <c r="C14" s="195" t="s">
        <v>274</v>
      </c>
      <c r="D14" s="144">
        <v>2018</v>
      </c>
      <c r="E14">
        <v>17.283405454569341</v>
      </c>
      <c r="F14">
        <v>0.12087912087912088</v>
      </c>
      <c r="G14">
        <v>5</v>
      </c>
      <c r="H14">
        <v>1.2048654681554225E-2</v>
      </c>
      <c r="I14">
        <v>28.632605826122642</v>
      </c>
    </row>
    <row r="15" spans="1:10" ht="15" customHeight="1" x14ac:dyDescent="0.25">
      <c r="A15" s="202"/>
      <c r="B15" s="196"/>
      <c r="C15" s="196"/>
      <c r="D15" s="144">
        <v>2019</v>
      </c>
      <c r="E15">
        <v>6.8422438187954393</v>
      </c>
      <c r="F15">
        <v>0.13186813186813187</v>
      </c>
      <c r="G15">
        <v>6</v>
      </c>
      <c r="H15">
        <v>-0.55284848072830928</v>
      </c>
      <c r="I15">
        <v>28.210710657286736</v>
      </c>
    </row>
    <row r="16" spans="1:10" ht="15" customHeight="1" x14ac:dyDescent="0.25">
      <c r="A16" s="202"/>
      <c r="B16" s="196"/>
      <c r="C16" s="196"/>
      <c r="D16" s="144">
        <v>2020</v>
      </c>
      <c r="E16">
        <v>2.2918594732314834</v>
      </c>
      <c r="F16">
        <v>0.17582417582417584</v>
      </c>
      <c r="G16">
        <v>5</v>
      </c>
      <c r="H16">
        <v>-1.1221961434738763</v>
      </c>
      <c r="I16">
        <v>27.471983860197309</v>
      </c>
    </row>
    <row r="17" spans="1:9" ht="15" customHeight="1" x14ac:dyDescent="0.25">
      <c r="A17" s="202"/>
      <c r="B17" s="196"/>
      <c r="C17" s="196"/>
      <c r="D17" s="144">
        <v>2021</v>
      </c>
      <c r="E17">
        <v>4.3373109114450692E-2</v>
      </c>
      <c r="F17">
        <v>0.18681318681318682</v>
      </c>
      <c r="G17">
        <v>5</v>
      </c>
      <c r="H17">
        <v>-0.20998451388563913</v>
      </c>
      <c r="I17">
        <v>27.190599458069542</v>
      </c>
    </row>
    <row r="18" spans="1:9" ht="15" customHeight="1" x14ac:dyDescent="0.25">
      <c r="A18" s="203"/>
      <c r="B18" s="197"/>
      <c r="C18" s="197"/>
      <c r="D18" s="144">
        <v>2022</v>
      </c>
      <c r="E18">
        <v>13.443168973702427</v>
      </c>
      <c r="F18">
        <v>0.16483516483516483</v>
      </c>
      <c r="G18">
        <v>5</v>
      </c>
      <c r="H18">
        <v>-9.3868103198802622E-2</v>
      </c>
      <c r="I18">
        <v>27.145210671117926</v>
      </c>
    </row>
    <row r="19" spans="1:9" ht="15" customHeight="1" x14ac:dyDescent="0.25">
      <c r="A19" s="201">
        <v>4</v>
      </c>
      <c r="B19" s="195" t="s">
        <v>234</v>
      </c>
      <c r="C19" s="195" t="s">
        <v>275</v>
      </c>
      <c r="D19" s="144">
        <v>2018</v>
      </c>
      <c r="E19">
        <v>37.139227793226766</v>
      </c>
      <c r="F19">
        <v>0.13186813186813187</v>
      </c>
      <c r="G19">
        <v>5</v>
      </c>
      <c r="H19">
        <v>-0.45861707381622308</v>
      </c>
      <c r="I19">
        <v>28.625608567633872</v>
      </c>
    </row>
    <row r="20" spans="1:9" ht="15" customHeight="1" x14ac:dyDescent="0.25">
      <c r="A20" s="202"/>
      <c r="B20" s="196"/>
      <c r="C20" s="196"/>
      <c r="D20" s="144">
        <v>2019</v>
      </c>
      <c r="E20">
        <v>27.343969850929387</v>
      </c>
      <c r="F20">
        <v>0.15384615384615385</v>
      </c>
      <c r="G20">
        <v>4</v>
      </c>
      <c r="H20">
        <v>7.1239733334578961E-2</v>
      </c>
      <c r="I20">
        <v>28.122758312152985</v>
      </c>
    </row>
    <row r="21" spans="1:9" ht="15" customHeight="1" x14ac:dyDescent="0.25">
      <c r="A21" s="202"/>
      <c r="B21" s="196"/>
      <c r="C21" s="196"/>
      <c r="D21" s="144">
        <v>2020</v>
      </c>
      <c r="E21">
        <v>27.818686394063821</v>
      </c>
      <c r="F21">
        <v>0.13186813186813187</v>
      </c>
      <c r="G21">
        <v>4</v>
      </c>
      <c r="H21">
        <v>-0.24048650869989624</v>
      </c>
      <c r="I21">
        <v>27.735573220910499</v>
      </c>
    </row>
    <row r="22" spans="1:9" ht="15" customHeight="1" x14ac:dyDescent="0.25">
      <c r="A22" s="202"/>
      <c r="B22" s="196"/>
      <c r="C22" s="196"/>
      <c r="D22" s="144">
        <v>2021</v>
      </c>
      <c r="E22">
        <v>36.329161949090675</v>
      </c>
      <c r="F22">
        <v>0.17582417582417584</v>
      </c>
      <c r="G22">
        <v>4</v>
      </c>
      <c r="H22">
        <v>-6.2355217453553741E-2</v>
      </c>
      <c r="I22">
        <v>27.819028673405047</v>
      </c>
    </row>
    <row r="23" spans="1:9" ht="15" customHeight="1" x14ac:dyDescent="0.25">
      <c r="A23" s="203"/>
      <c r="B23" s="197"/>
      <c r="C23" s="197"/>
      <c r="D23" s="144">
        <v>2022</v>
      </c>
      <c r="E23">
        <v>43.791512992042946</v>
      </c>
      <c r="F23">
        <v>0.23076923076923078</v>
      </c>
      <c r="G23">
        <v>4</v>
      </c>
      <c r="H23">
        <v>-6.5628598005359459E-2</v>
      </c>
      <c r="I23">
        <v>27.532186537722069</v>
      </c>
    </row>
    <row r="24" spans="1:9" ht="15" customHeight="1" x14ac:dyDescent="0.25">
      <c r="A24" s="201">
        <v>5</v>
      </c>
      <c r="B24" s="222" t="s">
        <v>235</v>
      </c>
      <c r="C24" s="222" t="s">
        <v>276</v>
      </c>
      <c r="D24" s="144">
        <v>2018</v>
      </c>
      <c r="E24">
        <v>5.8630420402090913</v>
      </c>
      <c r="F24">
        <v>0.10989010989010989</v>
      </c>
      <c r="G24">
        <v>5</v>
      </c>
      <c r="H24">
        <v>-0.34598676451090821</v>
      </c>
      <c r="I24">
        <v>25.715512672748378</v>
      </c>
    </row>
    <row r="25" spans="1:9" ht="15" customHeight="1" x14ac:dyDescent="0.25">
      <c r="A25" s="202"/>
      <c r="B25" s="223"/>
      <c r="C25" s="223"/>
      <c r="D25" s="144">
        <v>2019</v>
      </c>
      <c r="E25">
        <v>14.915246889545751</v>
      </c>
      <c r="F25">
        <v>0.12087912087912088</v>
      </c>
      <c r="G25">
        <v>4</v>
      </c>
      <c r="H25">
        <v>4.5726774997637679E-2</v>
      </c>
      <c r="I25">
        <v>25.725838657992504</v>
      </c>
    </row>
    <row r="26" spans="1:9" ht="15" customHeight="1" x14ac:dyDescent="0.25">
      <c r="A26" s="202"/>
      <c r="B26" s="223"/>
      <c r="C26" s="223"/>
      <c r="D26" s="144">
        <v>2020</v>
      </c>
      <c r="E26">
        <v>15.385677243697323</v>
      </c>
      <c r="F26">
        <v>0.13186813186813187</v>
      </c>
      <c r="G26">
        <v>4</v>
      </c>
      <c r="H26">
        <v>4.9781683867693256E-3</v>
      </c>
      <c r="I26">
        <v>25.945803711012509</v>
      </c>
    </row>
    <row r="27" spans="1:9" ht="15" customHeight="1" x14ac:dyDescent="0.25">
      <c r="A27" s="202"/>
      <c r="B27" s="223"/>
      <c r="C27" s="223"/>
      <c r="D27" s="144">
        <v>2021</v>
      </c>
      <c r="E27">
        <v>14.960308792567144</v>
      </c>
      <c r="F27">
        <v>0.13186813186813187</v>
      </c>
      <c r="G27">
        <v>4</v>
      </c>
      <c r="H27">
        <v>1.3260152545489146E-2</v>
      </c>
      <c r="I27">
        <v>25.659039153713859</v>
      </c>
    </row>
    <row r="28" spans="1:9" ht="15" customHeight="1" x14ac:dyDescent="0.25">
      <c r="A28" s="203"/>
      <c r="B28" s="224"/>
      <c r="C28" s="224"/>
      <c r="D28" s="144">
        <v>2022</v>
      </c>
      <c r="E28">
        <v>14.412583439111572</v>
      </c>
      <c r="F28">
        <v>0.13186813186813187</v>
      </c>
      <c r="G28">
        <v>4</v>
      </c>
      <c r="H28">
        <v>2.6941554303579272E-2</v>
      </c>
      <c r="I28">
        <v>26.274644615132591</v>
      </c>
    </row>
    <row r="29" spans="1:9" ht="15" customHeight="1" x14ac:dyDescent="0.25">
      <c r="A29" s="201">
        <v>6</v>
      </c>
      <c r="B29" s="195" t="s">
        <v>236</v>
      </c>
      <c r="C29" s="195" t="s">
        <v>277</v>
      </c>
      <c r="D29" s="144">
        <v>2018</v>
      </c>
      <c r="E29">
        <v>17.792254408166766</v>
      </c>
      <c r="F29">
        <v>0.56043956043956045</v>
      </c>
      <c r="G29">
        <v>4</v>
      </c>
      <c r="H29">
        <v>0.21185314996736226</v>
      </c>
      <c r="I29">
        <v>30.81625465206125</v>
      </c>
    </row>
    <row r="30" spans="1:9" ht="15" customHeight="1" x14ac:dyDescent="0.25">
      <c r="A30" s="202"/>
      <c r="B30" s="196"/>
      <c r="C30" s="196"/>
      <c r="D30" s="144">
        <v>2019</v>
      </c>
      <c r="E30">
        <v>19.290817643890634</v>
      </c>
      <c r="F30">
        <v>0.47252747252747251</v>
      </c>
      <c r="G30">
        <v>42</v>
      </c>
      <c r="H30">
        <v>0.15481592265966823</v>
      </c>
      <c r="I30">
        <v>30.892881791456464</v>
      </c>
    </row>
    <row r="31" spans="1:9" ht="15" customHeight="1" x14ac:dyDescent="0.25">
      <c r="A31" s="202"/>
      <c r="B31" s="196"/>
      <c r="C31" s="196"/>
      <c r="D31" s="144">
        <v>2020</v>
      </c>
      <c r="E31">
        <v>21.772656587500418</v>
      </c>
      <c r="F31">
        <v>0.60439560439560436</v>
      </c>
      <c r="G31">
        <v>32</v>
      </c>
      <c r="H31">
        <v>0.10009359117636606</v>
      </c>
      <c r="I31">
        <v>30.811436946223704</v>
      </c>
    </row>
    <row r="32" spans="1:9" ht="15" customHeight="1" x14ac:dyDescent="0.25">
      <c r="A32" s="202"/>
      <c r="B32" s="196"/>
      <c r="C32" s="196"/>
      <c r="D32" s="144">
        <v>2021</v>
      </c>
      <c r="E32">
        <v>15.695184099928399</v>
      </c>
      <c r="F32">
        <v>0.45054945054945056</v>
      </c>
      <c r="G32">
        <v>31</v>
      </c>
      <c r="H32">
        <v>0.22248239611537057</v>
      </c>
      <c r="I32">
        <v>31.217970358602425</v>
      </c>
    </row>
    <row r="33" spans="1:9" ht="15" customHeight="1" x14ac:dyDescent="0.25">
      <c r="A33" s="203"/>
      <c r="B33" s="197"/>
      <c r="C33" s="197"/>
      <c r="D33" s="144">
        <v>2022</v>
      </c>
      <c r="E33">
        <v>27.983891175022535</v>
      </c>
      <c r="F33">
        <v>0.68131868131868134</v>
      </c>
      <c r="G33">
        <v>21</v>
      </c>
      <c r="H33">
        <v>0.28173832492265571</v>
      </c>
      <c r="I33">
        <v>31.445634292831912</v>
      </c>
    </row>
    <row r="34" spans="1:9" ht="15" customHeight="1" x14ac:dyDescent="0.25">
      <c r="A34" s="201">
        <v>7</v>
      </c>
      <c r="B34" s="195" t="s">
        <v>237</v>
      </c>
      <c r="C34" s="195" t="s">
        <v>278</v>
      </c>
      <c r="D34" s="144">
        <v>2018</v>
      </c>
      <c r="E34">
        <v>96.660353555062954</v>
      </c>
      <c r="F34">
        <v>9.8901098901098897E-2</v>
      </c>
      <c r="G34">
        <v>5</v>
      </c>
      <c r="H34">
        <v>-1.949703937761909E-2</v>
      </c>
      <c r="I34">
        <v>28.103291269042391</v>
      </c>
    </row>
    <row r="35" spans="1:9" ht="15" customHeight="1" x14ac:dyDescent="0.25">
      <c r="A35" s="202"/>
      <c r="B35" s="196"/>
      <c r="C35" s="196"/>
      <c r="D35" s="144">
        <v>2019</v>
      </c>
      <c r="E35">
        <v>120.57996578459138</v>
      </c>
      <c r="F35">
        <v>0.10989010989010989</v>
      </c>
      <c r="G35">
        <v>5</v>
      </c>
      <c r="H35">
        <v>-2.5080477095902168E-2</v>
      </c>
      <c r="I35">
        <v>27.484709004760028</v>
      </c>
    </row>
    <row r="36" spans="1:9" ht="15" customHeight="1" x14ac:dyDescent="0.25">
      <c r="A36" s="202"/>
      <c r="B36" s="196"/>
      <c r="C36" s="196"/>
      <c r="D36" s="144">
        <v>2020</v>
      </c>
      <c r="E36">
        <v>77.404858380644967</v>
      </c>
      <c r="F36">
        <v>0.12087912087912088</v>
      </c>
      <c r="G36">
        <v>4</v>
      </c>
      <c r="H36">
        <v>5.0542455751821799E-2</v>
      </c>
      <c r="I36">
        <v>27.27957876804965</v>
      </c>
    </row>
    <row r="37" spans="1:9" ht="15" customHeight="1" x14ac:dyDescent="0.25">
      <c r="A37" s="202"/>
      <c r="B37" s="196"/>
      <c r="C37" s="196"/>
      <c r="D37" s="144">
        <v>2021</v>
      </c>
      <c r="E37">
        <v>86.275330423628276</v>
      </c>
      <c r="F37">
        <v>0.15384615384615385</v>
      </c>
      <c r="G37">
        <v>4</v>
      </c>
      <c r="H37">
        <v>7.5638882650435543E-2</v>
      </c>
      <c r="I37">
        <v>27.85072342656014</v>
      </c>
    </row>
    <row r="38" spans="1:9" ht="15" customHeight="1" x14ac:dyDescent="0.25">
      <c r="A38" s="203"/>
      <c r="B38" s="197"/>
      <c r="C38" s="197"/>
      <c r="D38" s="144">
        <v>2022</v>
      </c>
      <c r="E38">
        <v>91.534257608993656</v>
      </c>
      <c r="F38">
        <v>0.16483516483516483</v>
      </c>
      <c r="G38">
        <v>4</v>
      </c>
      <c r="H38">
        <v>2.3923967669943211E-3</v>
      </c>
      <c r="I38">
        <v>27.982547322236844</v>
      </c>
    </row>
    <row r="39" spans="1:9" ht="15" customHeight="1" x14ac:dyDescent="0.25">
      <c r="A39" s="209">
        <v>8</v>
      </c>
      <c r="B39" s="212" t="s">
        <v>238</v>
      </c>
      <c r="C39" s="212" t="s">
        <v>262</v>
      </c>
      <c r="D39" s="144">
        <v>2018</v>
      </c>
      <c r="E39">
        <v>27.30939775733227</v>
      </c>
      <c r="F39">
        <v>8.7912087912087919E-2</v>
      </c>
      <c r="G39">
        <v>5</v>
      </c>
      <c r="H39">
        <v>4.1539852351496175E-2</v>
      </c>
      <c r="I39">
        <v>27.009017561699057</v>
      </c>
    </row>
    <row r="40" spans="1:9" ht="15" customHeight="1" x14ac:dyDescent="0.25">
      <c r="A40" s="210"/>
      <c r="B40" s="213"/>
      <c r="C40" s="213"/>
      <c r="D40" s="144">
        <v>2019</v>
      </c>
      <c r="E40">
        <v>26.938557827954526</v>
      </c>
      <c r="F40">
        <v>0.12087912087912088</v>
      </c>
      <c r="G40">
        <v>4</v>
      </c>
      <c r="H40">
        <v>3.1516890181781942E-3</v>
      </c>
      <c r="I40">
        <v>27.493641163884806</v>
      </c>
    </row>
    <row r="41" spans="1:9" ht="15" customHeight="1" x14ac:dyDescent="0.25">
      <c r="A41" s="210"/>
      <c r="B41" s="213"/>
      <c r="C41" s="213"/>
      <c r="D41" s="144">
        <v>2020</v>
      </c>
      <c r="E41">
        <v>21.269060871576215</v>
      </c>
      <c r="F41">
        <v>6.5934065934065936E-2</v>
      </c>
      <c r="G41">
        <v>4</v>
      </c>
      <c r="H41">
        <v>-0.15199851117018084</v>
      </c>
      <c r="I41">
        <v>27.273309275705763</v>
      </c>
    </row>
    <row r="42" spans="1:9" ht="15" customHeight="1" x14ac:dyDescent="0.25">
      <c r="A42" s="210"/>
      <c r="B42" s="213"/>
      <c r="C42" s="213"/>
      <c r="D42" s="144">
        <v>2021</v>
      </c>
      <c r="E42">
        <v>6.9777696198623547</v>
      </c>
      <c r="F42">
        <v>8.7912087912087919E-2</v>
      </c>
      <c r="G42">
        <v>6</v>
      </c>
      <c r="H42">
        <v>-0.31586692352248646</v>
      </c>
      <c r="I42">
        <v>26.983852687977727</v>
      </c>
    </row>
    <row r="43" spans="1:9" ht="15" customHeight="1" x14ac:dyDescent="0.25">
      <c r="A43" s="211"/>
      <c r="B43" s="214"/>
      <c r="C43" s="214"/>
      <c r="D43" s="144">
        <v>2022</v>
      </c>
      <c r="E43">
        <v>30.060982955589779</v>
      </c>
      <c r="F43">
        <v>5.4945054945054944E-2</v>
      </c>
      <c r="G43">
        <v>6</v>
      </c>
      <c r="H43">
        <v>5.5825482519175802E-2</v>
      </c>
      <c r="I43">
        <v>27.273071383895495</v>
      </c>
    </row>
    <row r="44" spans="1:9" ht="15" customHeight="1" x14ac:dyDescent="0.25">
      <c r="A44" s="209">
        <v>9</v>
      </c>
      <c r="B44" s="215" t="s">
        <v>239</v>
      </c>
      <c r="C44" s="215" t="s">
        <v>263</v>
      </c>
      <c r="D44" s="144">
        <v>2018</v>
      </c>
      <c r="E44">
        <v>15.549551791267934</v>
      </c>
      <c r="F44">
        <v>9.8901098901098897E-2</v>
      </c>
      <c r="G44">
        <v>4</v>
      </c>
      <c r="H44">
        <v>-2.345370682695368E-2</v>
      </c>
      <c r="I44">
        <v>26.897660752241325</v>
      </c>
    </row>
    <row r="45" spans="1:9" ht="15" customHeight="1" x14ac:dyDescent="0.25">
      <c r="A45" s="210"/>
      <c r="B45" s="216"/>
      <c r="C45" s="216"/>
      <c r="D45" s="144">
        <v>2019</v>
      </c>
      <c r="E45">
        <v>17.840232887987728</v>
      </c>
      <c r="F45">
        <v>9.8901098901098897E-2</v>
      </c>
      <c r="G45">
        <v>4</v>
      </c>
      <c r="H45">
        <v>-8.1134488306308667E-3</v>
      </c>
      <c r="I45">
        <v>26.894524137215985</v>
      </c>
    </row>
    <row r="46" spans="1:9" ht="15" customHeight="1" x14ac:dyDescent="0.25">
      <c r="A46" s="210"/>
      <c r="B46" s="216"/>
      <c r="C46" s="216"/>
      <c r="D46" s="144">
        <v>2020</v>
      </c>
      <c r="E46">
        <v>12.684095119634005</v>
      </c>
      <c r="F46">
        <v>0.10989010989010989</v>
      </c>
      <c r="G46">
        <v>4</v>
      </c>
      <c r="H46">
        <v>-3.8116126661895185E-2</v>
      </c>
      <c r="I46">
        <v>26.841132268012888</v>
      </c>
    </row>
    <row r="47" spans="1:9" ht="15" customHeight="1" x14ac:dyDescent="0.25">
      <c r="A47" s="210"/>
      <c r="B47" s="216"/>
      <c r="C47" s="216"/>
      <c r="D47" s="144">
        <v>2021</v>
      </c>
      <c r="E47">
        <v>16.006510464017452</v>
      </c>
      <c r="F47">
        <v>0.13186813186813187</v>
      </c>
      <c r="G47">
        <v>4</v>
      </c>
      <c r="H47">
        <v>-7.5070154517649978E-2</v>
      </c>
      <c r="I47">
        <v>26.752757604672947</v>
      </c>
    </row>
    <row r="48" spans="1:9" ht="15" customHeight="1" x14ac:dyDescent="0.25">
      <c r="A48" s="211"/>
      <c r="B48" s="217"/>
      <c r="C48" s="217"/>
      <c r="D48" s="144">
        <v>2022</v>
      </c>
      <c r="E48">
        <v>35.263017776447896</v>
      </c>
      <c r="F48">
        <v>0.16483516483516483</v>
      </c>
      <c r="G48">
        <v>4</v>
      </c>
      <c r="H48">
        <v>-0.24253025470670914</v>
      </c>
      <c r="I48">
        <v>26.461421781971037</v>
      </c>
    </row>
    <row r="49" spans="1:9" ht="15" customHeight="1" x14ac:dyDescent="0.25">
      <c r="A49" s="209">
        <v>10</v>
      </c>
      <c r="B49" s="195" t="s">
        <v>240</v>
      </c>
      <c r="C49" s="195" t="s">
        <v>264</v>
      </c>
      <c r="D49" s="22">
        <v>2018</v>
      </c>
      <c r="E49">
        <v>36.428728418395558</v>
      </c>
      <c r="F49">
        <v>7.6923076923076927E-2</v>
      </c>
      <c r="G49">
        <v>2</v>
      </c>
      <c r="H49">
        <v>9.6384589061849657E-2</v>
      </c>
      <c r="I49">
        <v>28.644703859091297</v>
      </c>
    </row>
    <row r="50" spans="1:9" ht="15" customHeight="1" x14ac:dyDescent="0.25">
      <c r="A50" s="210"/>
      <c r="B50" s="196"/>
      <c r="C50" s="196"/>
      <c r="D50" s="144">
        <v>2019</v>
      </c>
      <c r="E50">
        <v>32.928672862089506</v>
      </c>
      <c r="F50">
        <v>9.8901098901098897E-2</v>
      </c>
      <c r="G50">
        <v>4</v>
      </c>
      <c r="H50">
        <v>8.7566510210281931E-2</v>
      </c>
      <c r="I50">
        <v>28.755150067807936</v>
      </c>
    </row>
    <row r="51" spans="1:9" ht="15" customHeight="1" x14ac:dyDescent="0.25">
      <c r="A51" s="210"/>
      <c r="B51" s="196"/>
      <c r="C51" s="196"/>
      <c r="D51" s="144">
        <v>2020</v>
      </c>
      <c r="E51">
        <v>26.878081287172687</v>
      </c>
      <c r="F51">
        <v>9.8901098901098897E-2</v>
      </c>
      <c r="G51">
        <v>4</v>
      </c>
      <c r="H51">
        <v>2.0975862679133251E-2</v>
      </c>
      <c r="I51">
        <v>28.643425704572163</v>
      </c>
    </row>
    <row r="52" spans="1:9" ht="15" customHeight="1" x14ac:dyDescent="0.25">
      <c r="A52" s="210"/>
      <c r="B52" s="196"/>
      <c r="C52" s="196"/>
      <c r="D52" s="144">
        <v>2021</v>
      </c>
      <c r="E52">
        <v>30.018298777704636</v>
      </c>
      <c r="F52">
        <v>0.17582417582417584</v>
      </c>
      <c r="G52">
        <v>4</v>
      </c>
      <c r="H52">
        <v>2.9704674189125403E-2</v>
      </c>
      <c r="I52">
        <v>28.67739088791031</v>
      </c>
    </row>
    <row r="53" spans="1:9" ht="15" customHeight="1" x14ac:dyDescent="0.25">
      <c r="A53" s="211"/>
      <c r="B53" s="197"/>
      <c r="C53" s="197"/>
      <c r="D53" s="144">
        <v>2022</v>
      </c>
      <c r="E53">
        <v>27.545053389361303</v>
      </c>
      <c r="F53">
        <v>0.18681318681318682</v>
      </c>
      <c r="G53">
        <v>4</v>
      </c>
      <c r="H53">
        <v>4.1164552511166894E-2</v>
      </c>
      <c r="I53">
        <v>28.664158978970413</v>
      </c>
    </row>
    <row r="54" spans="1:9" ht="15" customHeight="1" x14ac:dyDescent="0.25">
      <c r="A54" s="210">
        <v>11</v>
      </c>
      <c r="B54" s="196" t="s">
        <v>241</v>
      </c>
      <c r="C54" s="196" t="s">
        <v>270</v>
      </c>
      <c r="D54" s="22">
        <v>2018</v>
      </c>
      <c r="E54">
        <v>9.9769980916440577</v>
      </c>
      <c r="F54">
        <v>8.7912087912087919E-2</v>
      </c>
      <c r="G54">
        <v>4</v>
      </c>
      <c r="H54">
        <v>-4.9819429878041888E-2</v>
      </c>
      <c r="I54">
        <v>27.064569335542004</v>
      </c>
    </row>
    <row r="55" spans="1:9" ht="15" customHeight="1" x14ac:dyDescent="0.25">
      <c r="A55" s="210"/>
      <c r="B55" s="196"/>
      <c r="C55" s="196"/>
      <c r="D55" s="144">
        <v>2019</v>
      </c>
      <c r="E55">
        <v>-1.3918870178557763</v>
      </c>
      <c r="F55">
        <v>9.8901098901098897E-2</v>
      </c>
      <c r="G55">
        <v>4</v>
      </c>
      <c r="H55">
        <v>9.470189131107613E-3</v>
      </c>
      <c r="I55">
        <v>27.536670745905912</v>
      </c>
    </row>
    <row r="56" spans="1:9" ht="15" customHeight="1" x14ac:dyDescent="0.25">
      <c r="A56" s="210"/>
      <c r="B56" s="196"/>
      <c r="C56" s="196"/>
      <c r="D56" s="144">
        <v>2020</v>
      </c>
      <c r="E56">
        <v>-0.53220413535241651</v>
      </c>
      <c r="F56">
        <v>0.12087912087912088</v>
      </c>
      <c r="G56">
        <v>4</v>
      </c>
      <c r="H56">
        <v>-2.0581892099890885E-2</v>
      </c>
      <c r="I56">
        <v>27.720858616761415</v>
      </c>
    </row>
    <row r="57" spans="1:9" ht="15" customHeight="1" x14ac:dyDescent="0.25">
      <c r="A57" s="210"/>
      <c r="B57" s="196"/>
      <c r="C57" s="196"/>
      <c r="D57" s="144">
        <v>2021</v>
      </c>
      <c r="E57">
        <v>3.8992088147458031</v>
      </c>
      <c r="F57">
        <v>0.18681318681318682</v>
      </c>
      <c r="G57">
        <v>4</v>
      </c>
      <c r="H57">
        <v>-7.0689736849096602E-2</v>
      </c>
      <c r="I57">
        <v>27.628457463432877</v>
      </c>
    </row>
    <row r="58" spans="1:9" ht="15" customHeight="1" x14ac:dyDescent="0.25">
      <c r="A58" s="211"/>
      <c r="B58" s="197"/>
      <c r="C58" s="197"/>
      <c r="D58" s="144">
        <v>2022</v>
      </c>
      <c r="E58">
        <v>3.3996151102317951</v>
      </c>
      <c r="F58">
        <v>0.19780219780219779</v>
      </c>
      <c r="G58">
        <v>3</v>
      </c>
      <c r="H58">
        <v>-8.4892416999774623E-2</v>
      </c>
      <c r="I58">
        <v>27.591638114261279</v>
      </c>
    </row>
    <row r="59" spans="1:9" ht="15" customHeight="1" x14ac:dyDescent="0.25">
      <c r="A59" s="198">
        <v>12</v>
      </c>
      <c r="B59" s="195" t="s">
        <v>242</v>
      </c>
      <c r="C59" s="195" t="s">
        <v>268</v>
      </c>
      <c r="D59" s="144">
        <v>2018</v>
      </c>
      <c r="E59">
        <v>44.561302956624026</v>
      </c>
      <c r="F59">
        <v>0.12087912087912088</v>
      </c>
      <c r="G59">
        <v>4</v>
      </c>
      <c r="H59">
        <v>0.22930405635000287</v>
      </c>
      <c r="I59">
        <v>27.51728945647837</v>
      </c>
    </row>
    <row r="60" spans="1:9" ht="15" customHeight="1" x14ac:dyDescent="0.25">
      <c r="A60" s="199"/>
      <c r="B60" s="196"/>
      <c r="C60" s="196"/>
      <c r="D60" s="144">
        <v>2019</v>
      </c>
      <c r="E60">
        <v>8.2456518028074157</v>
      </c>
      <c r="F60">
        <v>0.14285714285714285</v>
      </c>
      <c r="G60">
        <v>4</v>
      </c>
      <c r="H60">
        <v>5.1122330527120903E-2</v>
      </c>
      <c r="I60">
        <v>27.524453082625758</v>
      </c>
    </row>
    <row r="61" spans="1:9" ht="15" customHeight="1" x14ac:dyDescent="0.25">
      <c r="A61" s="199"/>
      <c r="B61" s="196"/>
      <c r="C61" s="196"/>
      <c r="D61" s="144">
        <v>2020</v>
      </c>
      <c r="E61">
        <v>2.2958136609365205</v>
      </c>
      <c r="F61">
        <v>0.13186813186813187</v>
      </c>
      <c r="G61">
        <v>4</v>
      </c>
      <c r="H61">
        <v>-3.0274414713610813E-3</v>
      </c>
      <c r="I61">
        <v>27.449545898888047</v>
      </c>
    </row>
    <row r="62" spans="1:9" ht="15" customHeight="1" x14ac:dyDescent="0.25">
      <c r="A62" s="199"/>
      <c r="B62" s="196"/>
      <c r="C62" s="196"/>
      <c r="D62" s="144">
        <v>2021</v>
      </c>
      <c r="E62">
        <v>14.248825194489509</v>
      </c>
      <c r="F62">
        <v>8.7912087912087919E-2</v>
      </c>
      <c r="G62">
        <v>3</v>
      </c>
      <c r="H62">
        <v>0.16744659368876849</v>
      </c>
      <c r="I62">
        <v>27.620021758179018</v>
      </c>
    </row>
    <row r="63" spans="1:9" ht="15" customHeight="1" x14ac:dyDescent="0.25">
      <c r="A63" s="200"/>
      <c r="B63" s="197"/>
      <c r="C63" s="197"/>
      <c r="D63" s="144">
        <v>2022</v>
      </c>
      <c r="E63">
        <v>20.14609784938218</v>
      </c>
      <c r="F63">
        <v>7.6923076923076927E-2</v>
      </c>
      <c r="G63">
        <v>4</v>
      </c>
      <c r="H63">
        <v>0.25169211756972182</v>
      </c>
      <c r="I63">
        <v>27.895310746457895</v>
      </c>
    </row>
    <row r="64" spans="1:9" ht="15" customHeight="1" x14ac:dyDescent="0.25">
      <c r="A64" s="187">
        <v>13</v>
      </c>
      <c r="B64" s="189" t="s">
        <v>243</v>
      </c>
      <c r="C64" s="189" t="s">
        <v>269</v>
      </c>
      <c r="D64" s="144">
        <v>2018</v>
      </c>
      <c r="E64">
        <v>3.2709003985920724</v>
      </c>
      <c r="F64">
        <v>0.17582417582417584</v>
      </c>
      <c r="G64">
        <v>4</v>
      </c>
      <c r="H64">
        <v>9.392376439925032E-2</v>
      </c>
      <c r="I64">
        <v>26.637483861513925</v>
      </c>
    </row>
    <row r="65" spans="1:9" ht="15" customHeight="1" x14ac:dyDescent="0.25">
      <c r="A65" s="187"/>
      <c r="B65" s="189"/>
      <c r="C65" s="189"/>
      <c r="D65" s="144">
        <v>2019</v>
      </c>
      <c r="E65">
        <v>3.0273124712906934</v>
      </c>
      <c r="F65">
        <v>0.18681318681318682</v>
      </c>
      <c r="G65">
        <v>4</v>
      </c>
      <c r="H65">
        <v>7.1530943183213732E-3</v>
      </c>
      <c r="I65">
        <v>27.067109783786702</v>
      </c>
    </row>
    <row r="66" spans="1:9" ht="15" customHeight="1" x14ac:dyDescent="0.25">
      <c r="A66" s="187"/>
      <c r="B66" s="189"/>
      <c r="C66" s="189"/>
      <c r="D66" s="144">
        <v>2020</v>
      </c>
      <c r="E66">
        <v>-1.1895341104765111</v>
      </c>
      <c r="F66">
        <v>0.19780219780219779</v>
      </c>
      <c r="G66">
        <v>4</v>
      </c>
      <c r="H66">
        <v>-2.6521868228254548E-2</v>
      </c>
      <c r="I66">
        <v>27.15364241087978</v>
      </c>
    </row>
    <row r="67" spans="1:9" ht="15" customHeight="1" x14ac:dyDescent="0.25">
      <c r="A67" s="187"/>
      <c r="B67" s="189"/>
      <c r="C67" s="189"/>
      <c r="D67" s="144">
        <v>2021</v>
      </c>
      <c r="E67">
        <v>8.7904077957483473</v>
      </c>
      <c r="F67">
        <v>6.5934065934065936E-2</v>
      </c>
      <c r="G67">
        <v>4</v>
      </c>
      <c r="H67">
        <v>0.23768364465908659</v>
      </c>
      <c r="I67">
        <v>27.226667413011764</v>
      </c>
    </row>
    <row r="68" spans="1:9" ht="15" customHeight="1" x14ac:dyDescent="0.25">
      <c r="A68" s="187"/>
      <c r="B68" s="189"/>
      <c r="C68" s="189"/>
      <c r="D68" s="144">
        <v>2022</v>
      </c>
      <c r="E68">
        <v>13.03838416466558</v>
      </c>
      <c r="F68">
        <v>7.6923076923076927E-2</v>
      </c>
      <c r="G68">
        <v>4</v>
      </c>
      <c r="H68">
        <v>0.3406004273501782</v>
      </c>
      <c r="I68">
        <v>27.373113291636976</v>
      </c>
    </row>
    <row r="69" spans="1:9" ht="15" customHeight="1" x14ac:dyDescent="0.25">
      <c r="A69" s="187">
        <v>14</v>
      </c>
      <c r="B69" s="188" t="s">
        <v>286</v>
      </c>
      <c r="C69" s="188" t="s">
        <v>287</v>
      </c>
      <c r="D69" s="144">
        <v>2018</v>
      </c>
      <c r="E69">
        <v>1.9749112007919316</v>
      </c>
      <c r="F69">
        <v>9.8901098901098897E-2</v>
      </c>
      <c r="G69">
        <v>4</v>
      </c>
      <c r="H69">
        <v>-2.9945374512166317E-2</v>
      </c>
      <c r="I69">
        <v>27.52628951471257</v>
      </c>
    </row>
    <row r="70" spans="1:9" ht="15" customHeight="1" x14ac:dyDescent="0.25">
      <c r="A70" s="187"/>
      <c r="B70" s="189"/>
      <c r="C70" s="189"/>
      <c r="D70" s="144">
        <v>2019</v>
      </c>
      <c r="E70">
        <v>5.5591941762881465</v>
      </c>
      <c r="F70">
        <v>9.8901098901098897E-2</v>
      </c>
      <c r="G70">
        <v>4</v>
      </c>
      <c r="H70">
        <v>-0.57900836416613544</v>
      </c>
      <c r="I70">
        <v>27.49349700845945</v>
      </c>
    </row>
    <row r="71" spans="1:9" ht="15" customHeight="1" x14ac:dyDescent="0.25">
      <c r="A71" s="187"/>
      <c r="B71" s="189"/>
      <c r="C71" s="189"/>
      <c r="D71" s="144">
        <v>2020</v>
      </c>
      <c r="E71">
        <v>14899202001.327887</v>
      </c>
      <c r="F71">
        <v>0.12087912087912088</v>
      </c>
      <c r="G71">
        <v>3</v>
      </c>
      <c r="H71">
        <v>3.7583173691388064E-4</v>
      </c>
      <c r="I71">
        <v>27.505215480512458</v>
      </c>
    </row>
    <row r="72" spans="1:9" ht="15" customHeight="1" x14ac:dyDescent="0.25">
      <c r="A72" s="187"/>
      <c r="B72" s="189"/>
      <c r="C72" s="189"/>
      <c r="D72" s="144">
        <v>2021</v>
      </c>
      <c r="E72">
        <v>-873440003.05040646</v>
      </c>
      <c r="F72">
        <v>0.18681318681318682</v>
      </c>
      <c r="G72">
        <v>4</v>
      </c>
      <c r="H72">
        <v>1.3588502136919711E-2</v>
      </c>
      <c r="I72">
        <v>27.681372379776125</v>
      </c>
    </row>
    <row r="73" spans="1:9" ht="15" customHeight="1" x14ac:dyDescent="0.25">
      <c r="A73" s="187"/>
      <c r="B73" s="189"/>
      <c r="C73" s="189"/>
      <c r="D73" s="144">
        <v>2022</v>
      </c>
      <c r="E73">
        <v>5.0923891697978387</v>
      </c>
      <c r="F73">
        <v>0.19780219780219779</v>
      </c>
      <c r="G73">
        <v>4</v>
      </c>
      <c r="H73">
        <v>-0.41059175602913717</v>
      </c>
      <c r="I73">
        <v>27.798950251354558</v>
      </c>
    </row>
    <row r="74" spans="1:9" ht="15" customHeight="1" x14ac:dyDescent="0.25">
      <c r="A74" s="190">
        <v>15</v>
      </c>
      <c r="B74" s="193" t="s">
        <v>291</v>
      </c>
      <c r="C74" s="194" t="s">
        <v>292</v>
      </c>
      <c r="D74" s="145">
        <v>2018</v>
      </c>
      <c r="E74">
        <v>134.35938725628927</v>
      </c>
      <c r="F74">
        <v>0.12087912087912088</v>
      </c>
      <c r="G74">
        <v>4</v>
      </c>
      <c r="H74">
        <v>-5.1301167619590606E-3</v>
      </c>
      <c r="I74">
        <v>27.07456878406045</v>
      </c>
    </row>
    <row r="75" spans="1:9" ht="15" customHeight="1" x14ac:dyDescent="0.25">
      <c r="A75" s="191"/>
      <c r="B75" s="193"/>
      <c r="C75" s="194"/>
      <c r="D75" s="145">
        <v>2019</v>
      </c>
      <c r="E75">
        <v>201.88953056287988</v>
      </c>
      <c r="F75">
        <v>0.18681318681318682</v>
      </c>
      <c r="G75">
        <v>4</v>
      </c>
      <c r="H75">
        <v>1.9400434356546391E-2</v>
      </c>
      <c r="I75">
        <v>27.020848426498603</v>
      </c>
    </row>
    <row r="76" spans="1:9" ht="15" customHeight="1" x14ac:dyDescent="0.25">
      <c r="A76" s="191"/>
      <c r="B76" s="193"/>
      <c r="C76" s="194"/>
      <c r="D76" s="145">
        <v>2020</v>
      </c>
      <c r="E76">
        <v>151.21922156061217</v>
      </c>
      <c r="F76">
        <v>0.16483516483516483</v>
      </c>
      <c r="G76">
        <v>3</v>
      </c>
      <c r="H76">
        <v>2.7331008740491415E-2</v>
      </c>
      <c r="I76">
        <v>26.948422205859835</v>
      </c>
    </row>
    <row r="77" spans="1:9" ht="15" customHeight="1" x14ac:dyDescent="0.25">
      <c r="A77" s="191"/>
      <c r="B77" s="193"/>
      <c r="C77" s="194"/>
      <c r="D77" s="145">
        <v>2021</v>
      </c>
      <c r="E77">
        <v>82.605702251895906</v>
      </c>
      <c r="F77">
        <v>0.19780219780219779</v>
      </c>
      <c r="G77">
        <v>3</v>
      </c>
      <c r="H77">
        <v>-9.2853729305237567E-2</v>
      </c>
      <c r="I77">
        <v>26.926312878615359</v>
      </c>
    </row>
    <row r="78" spans="1:9" ht="15" customHeight="1" x14ac:dyDescent="0.25">
      <c r="A78" s="192"/>
      <c r="B78" s="193"/>
      <c r="C78" s="194"/>
      <c r="D78" s="145">
        <v>2022</v>
      </c>
      <c r="E78">
        <v>24.787888533360594</v>
      </c>
      <c r="F78">
        <v>0.32967032967032966</v>
      </c>
      <c r="G78">
        <v>3</v>
      </c>
      <c r="H78">
        <v>-0.25993909197481763</v>
      </c>
      <c r="I78">
        <v>26.621310008614657</v>
      </c>
    </row>
    <row r="79" spans="1:9" ht="15" customHeight="1" x14ac:dyDescent="0.25">
      <c r="A79" s="187">
        <v>16</v>
      </c>
      <c r="B79" s="188" t="s">
        <v>288</v>
      </c>
      <c r="C79" s="188" t="s">
        <v>289</v>
      </c>
      <c r="D79" s="144">
        <v>2018</v>
      </c>
      <c r="E79">
        <v>19.402919852149331</v>
      </c>
      <c r="F79">
        <v>0.13186813186813187</v>
      </c>
      <c r="G79">
        <v>4</v>
      </c>
      <c r="H79">
        <v>2.7318096378877058E-2</v>
      </c>
      <c r="I79">
        <v>25.574471620450442</v>
      </c>
    </row>
    <row r="80" spans="1:9" ht="15" customHeight="1" x14ac:dyDescent="0.25">
      <c r="A80" s="187"/>
      <c r="B80" s="189"/>
      <c r="C80" s="189"/>
      <c r="D80" s="144">
        <v>2019</v>
      </c>
      <c r="E80">
        <v>21.889377625582643</v>
      </c>
      <c r="F80">
        <v>0.18681318681318682</v>
      </c>
      <c r="G80">
        <v>4</v>
      </c>
      <c r="H80">
        <v>2.6440305029957725E-2</v>
      </c>
      <c r="I80">
        <v>24.995136573695991</v>
      </c>
    </row>
    <row r="81" spans="1:17" ht="15" customHeight="1" x14ac:dyDescent="0.25">
      <c r="A81" s="187"/>
      <c r="B81" s="189"/>
      <c r="C81" s="189"/>
      <c r="D81" s="144">
        <v>2020</v>
      </c>
      <c r="E81">
        <v>20.668024031941691</v>
      </c>
      <c r="F81">
        <v>0.18681318681318682</v>
      </c>
      <c r="G81">
        <v>4</v>
      </c>
      <c r="H81">
        <v>2.0460575671096846E-2</v>
      </c>
      <c r="I81">
        <v>24.95237034514555</v>
      </c>
    </row>
    <row r="82" spans="1:17" ht="15" customHeight="1" x14ac:dyDescent="0.25">
      <c r="A82" s="187"/>
      <c r="B82" s="189"/>
      <c r="C82" s="189"/>
      <c r="D82" s="144">
        <v>2021</v>
      </c>
      <c r="E82">
        <v>21.881671569474179</v>
      </c>
      <c r="F82">
        <v>0.26373626373626374</v>
      </c>
      <c r="G82">
        <v>4</v>
      </c>
      <c r="H82">
        <v>1.4002990813907821E-2</v>
      </c>
      <c r="I82">
        <v>24.891436686414671</v>
      </c>
    </row>
    <row r="83" spans="1:17" x14ac:dyDescent="0.25">
      <c r="A83" s="187"/>
      <c r="B83" s="189"/>
      <c r="C83" s="189"/>
      <c r="D83" s="144">
        <v>2022</v>
      </c>
      <c r="E83">
        <v>26.132111431147184</v>
      </c>
      <c r="F83">
        <v>0.36263736263736263</v>
      </c>
      <c r="G83">
        <v>4</v>
      </c>
      <c r="H83">
        <v>1.5866327145469171E-2</v>
      </c>
      <c r="I83">
        <v>24.994804485703522</v>
      </c>
    </row>
    <row r="85" spans="1:17" x14ac:dyDescent="0.25">
      <c r="O85" s="143">
        <v>6.5934065934065936E-2</v>
      </c>
    </row>
    <row r="86" spans="1:17" x14ac:dyDescent="0.25">
      <c r="O86" s="143">
        <v>5.4945054945054944E-2</v>
      </c>
    </row>
    <row r="87" spans="1:17" x14ac:dyDescent="0.25">
      <c r="Q87" s="143">
        <v>9.8901098901098897E-2</v>
      </c>
    </row>
    <row r="88" spans="1:17" x14ac:dyDescent="0.25">
      <c r="Q88" s="143">
        <v>0.21978021978021978</v>
      </c>
    </row>
    <row r="89" spans="1:17" x14ac:dyDescent="0.25">
      <c r="Q89" s="143">
        <v>0.17582417582417584</v>
      </c>
    </row>
    <row r="90" spans="1:17" x14ac:dyDescent="0.25">
      <c r="Q90" s="143">
        <v>0.27472527472527475</v>
      </c>
    </row>
    <row r="91" spans="1:17" x14ac:dyDescent="0.25">
      <c r="Q91" s="143">
        <v>0.2857142857142857</v>
      </c>
    </row>
    <row r="92" spans="1:17" x14ac:dyDescent="0.25">
      <c r="Q92" s="143">
        <v>0.27472527472527475</v>
      </c>
    </row>
    <row r="93" spans="1:17" x14ac:dyDescent="0.25">
      <c r="Q93" s="143">
        <v>0.59340659340659341</v>
      </c>
    </row>
    <row r="94" spans="1:17" x14ac:dyDescent="0.25">
      <c r="Q94" s="143">
        <v>0.5714285714285714</v>
      </c>
    </row>
    <row r="95" spans="1:17" x14ac:dyDescent="0.25">
      <c r="Q95" s="143">
        <v>0.12087912087912088</v>
      </c>
    </row>
    <row r="96" spans="1:17" x14ac:dyDescent="0.25">
      <c r="Q96" s="143">
        <v>0.13186813186813187</v>
      </c>
    </row>
    <row r="97" spans="17:17" x14ac:dyDescent="0.25">
      <c r="Q97" s="143">
        <v>0.17582417582417584</v>
      </c>
    </row>
    <row r="98" spans="17:17" x14ac:dyDescent="0.25">
      <c r="Q98" s="143">
        <v>0.18681318681318682</v>
      </c>
    </row>
    <row r="99" spans="17:17" x14ac:dyDescent="0.25">
      <c r="Q99" s="143">
        <v>0.16483516483516483</v>
      </c>
    </row>
    <row r="100" spans="17:17" x14ac:dyDescent="0.25">
      <c r="Q100" s="143">
        <v>0.13186813186813187</v>
      </c>
    </row>
    <row r="101" spans="17:17" x14ac:dyDescent="0.25">
      <c r="Q101" s="143">
        <v>0.15384615384615385</v>
      </c>
    </row>
    <row r="102" spans="17:17" x14ac:dyDescent="0.25">
      <c r="Q102" s="143">
        <v>0.13186813186813187</v>
      </c>
    </row>
    <row r="103" spans="17:17" x14ac:dyDescent="0.25">
      <c r="Q103" s="143">
        <v>0.17582417582417584</v>
      </c>
    </row>
    <row r="104" spans="17:17" x14ac:dyDescent="0.25">
      <c r="Q104" s="143">
        <v>0.23076923076923078</v>
      </c>
    </row>
    <row r="105" spans="17:17" x14ac:dyDescent="0.25">
      <c r="Q105" s="143">
        <v>0.10989010989010989</v>
      </c>
    </row>
    <row r="106" spans="17:17" x14ac:dyDescent="0.25">
      <c r="Q106" s="143">
        <v>0.12087912087912088</v>
      </c>
    </row>
    <row r="107" spans="17:17" x14ac:dyDescent="0.25">
      <c r="Q107" s="143">
        <v>0.13186813186813187</v>
      </c>
    </row>
    <row r="108" spans="17:17" x14ac:dyDescent="0.25">
      <c r="Q108" s="143">
        <v>0.13186813186813187</v>
      </c>
    </row>
    <row r="109" spans="17:17" x14ac:dyDescent="0.25">
      <c r="Q109" s="143">
        <v>0.13186813186813187</v>
      </c>
    </row>
    <row r="110" spans="17:17" x14ac:dyDescent="0.25">
      <c r="Q110" s="143">
        <v>0.56043956043956045</v>
      </c>
    </row>
    <row r="111" spans="17:17" x14ac:dyDescent="0.25">
      <c r="Q111" s="143">
        <v>0.47252747252747251</v>
      </c>
    </row>
    <row r="112" spans="17:17" x14ac:dyDescent="0.25">
      <c r="Q112" s="143">
        <v>0.60439560439560436</v>
      </c>
    </row>
    <row r="113" spans="17:17" x14ac:dyDescent="0.25">
      <c r="Q113" s="143">
        <v>0.45054945054945056</v>
      </c>
    </row>
    <row r="114" spans="17:17" x14ac:dyDescent="0.25">
      <c r="Q114" s="143">
        <v>0.68131868131868134</v>
      </c>
    </row>
    <row r="115" spans="17:17" x14ac:dyDescent="0.25">
      <c r="Q115" s="143">
        <v>9.8901098901098897E-2</v>
      </c>
    </row>
    <row r="116" spans="17:17" x14ac:dyDescent="0.25">
      <c r="Q116" s="143">
        <v>0.10989010989010989</v>
      </c>
    </row>
    <row r="117" spans="17:17" x14ac:dyDescent="0.25">
      <c r="Q117" s="143">
        <v>0.12087912087912088</v>
      </c>
    </row>
    <row r="118" spans="17:17" x14ac:dyDescent="0.25">
      <c r="Q118" s="143">
        <v>0.15384615384615385</v>
      </c>
    </row>
    <row r="119" spans="17:17" x14ac:dyDescent="0.25">
      <c r="Q119" s="143">
        <v>0.16483516483516483</v>
      </c>
    </row>
    <row r="120" spans="17:17" x14ac:dyDescent="0.25">
      <c r="Q120" s="143">
        <v>8.7912087912087919E-2</v>
      </c>
    </row>
    <row r="121" spans="17:17" x14ac:dyDescent="0.25">
      <c r="Q121" s="143">
        <v>0.12087912087912088</v>
      </c>
    </row>
    <row r="122" spans="17:17" x14ac:dyDescent="0.25">
      <c r="Q122" s="143">
        <v>6.5934065934065936E-2</v>
      </c>
    </row>
    <row r="123" spans="17:17" x14ac:dyDescent="0.25">
      <c r="Q123" s="143">
        <v>8.7912087912087919E-2</v>
      </c>
    </row>
    <row r="124" spans="17:17" x14ac:dyDescent="0.25">
      <c r="Q124" s="143">
        <v>5.4945054945054944E-2</v>
      </c>
    </row>
    <row r="125" spans="17:17" x14ac:dyDescent="0.25">
      <c r="Q125" s="143">
        <v>9.8901098901098897E-2</v>
      </c>
    </row>
    <row r="126" spans="17:17" x14ac:dyDescent="0.25">
      <c r="Q126" s="143">
        <v>9.8901098901098897E-2</v>
      </c>
    </row>
    <row r="127" spans="17:17" x14ac:dyDescent="0.25">
      <c r="Q127" s="143">
        <v>0.10989010989010989</v>
      </c>
    </row>
    <row r="128" spans="17:17" x14ac:dyDescent="0.25">
      <c r="Q128" s="143">
        <v>0.13186813186813187</v>
      </c>
    </row>
    <row r="129" spans="17:17" x14ac:dyDescent="0.25">
      <c r="Q129" s="143">
        <v>0.16483516483516483</v>
      </c>
    </row>
    <row r="130" spans="17:17" x14ac:dyDescent="0.25">
      <c r="Q130" s="143">
        <v>7.6923076923076927E-2</v>
      </c>
    </row>
    <row r="131" spans="17:17" x14ac:dyDescent="0.25">
      <c r="Q131" s="143">
        <v>9.8901098901098897E-2</v>
      </c>
    </row>
    <row r="132" spans="17:17" x14ac:dyDescent="0.25">
      <c r="Q132" s="143">
        <v>9.8901098901098897E-2</v>
      </c>
    </row>
    <row r="133" spans="17:17" x14ac:dyDescent="0.25">
      <c r="Q133" s="143">
        <v>0.17582417582417584</v>
      </c>
    </row>
    <row r="134" spans="17:17" x14ac:dyDescent="0.25">
      <c r="Q134" s="143">
        <v>0.18681318681318682</v>
      </c>
    </row>
    <row r="135" spans="17:17" x14ac:dyDescent="0.25">
      <c r="Q135" s="143">
        <v>8.7912087912087919E-2</v>
      </c>
    </row>
    <row r="136" spans="17:17" x14ac:dyDescent="0.25">
      <c r="Q136" s="143">
        <v>9.8901098901098897E-2</v>
      </c>
    </row>
    <row r="137" spans="17:17" x14ac:dyDescent="0.25">
      <c r="Q137" s="143">
        <v>0.12087912087912088</v>
      </c>
    </row>
    <row r="138" spans="17:17" x14ac:dyDescent="0.25">
      <c r="Q138" s="143">
        <v>0.18681318681318682</v>
      </c>
    </row>
    <row r="139" spans="17:17" x14ac:dyDescent="0.25">
      <c r="Q139" s="143">
        <v>0.19780219780219779</v>
      </c>
    </row>
    <row r="140" spans="17:17" x14ac:dyDescent="0.25">
      <c r="Q140" s="143">
        <v>0.12087912087912088</v>
      </c>
    </row>
    <row r="141" spans="17:17" x14ac:dyDescent="0.25">
      <c r="Q141" s="143">
        <v>0.14285714285714285</v>
      </c>
    </row>
    <row r="142" spans="17:17" x14ac:dyDescent="0.25">
      <c r="Q142" s="143">
        <v>0.13186813186813187</v>
      </c>
    </row>
    <row r="143" spans="17:17" x14ac:dyDescent="0.25">
      <c r="Q143" s="143">
        <v>8.7912087912087919E-2</v>
      </c>
    </row>
    <row r="144" spans="17:17" x14ac:dyDescent="0.25">
      <c r="Q144" s="143">
        <v>7.6923076923076927E-2</v>
      </c>
    </row>
    <row r="145" spans="17:17" x14ac:dyDescent="0.25">
      <c r="Q145" s="143">
        <v>0.17582417582417584</v>
      </c>
    </row>
    <row r="146" spans="17:17" x14ac:dyDescent="0.25">
      <c r="Q146" s="143">
        <v>0.18681318681318682</v>
      </c>
    </row>
    <row r="147" spans="17:17" x14ac:dyDescent="0.25">
      <c r="Q147" s="143">
        <v>0.19780219780219779</v>
      </c>
    </row>
    <row r="148" spans="17:17" x14ac:dyDescent="0.25">
      <c r="Q148" s="143">
        <v>6.5934065934065936E-2</v>
      </c>
    </row>
    <row r="149" spans="17:17" x14ac:dyDescent="0.25">
      <c r="Q149" s="143">
        <v>7.6923076923076927E-2</v>
      </c>
    </row>
    <row r="150" spans="17:17" x14ac:dyDescent="0.25">
      <c r="Q150" s="143">
        <v>9.8901098901098897E-2</v>
      </c>
    </row>
    <row r="151" spans="17:17" x14ac:dyDescent="0.25">
      <c r="Q151" s="143">
        <v>9.8901098901098897E-2</v>
      </c>
    </row>
    <row r="152" spans="17:17" x14ac:dyDescent="0.25">
      <c r="Q152" s="143">
        <v>0.12087912087912088</v>
      </c>
    </row>
    <row r="153" spans="17:17" x14ac:dyDescent="0.25">
      <c r="Q153" s="143">
        <v>0.18681318681318682</v>
      </c>
    </row>
    <row r="154" spans="17:17" x14ac:dyDescent="0.25">
      <c r="Q154" s="143">
        <v>0.19780219780219779</v>
      </c>
    </row>
    <row r="155" spans="17:17" x14ac:dyDescent="0.25">
      <c r="Q155" s="143">
        <v>0.12087912087912088</v>
      </c>
    </row>
    <row r="156" spans="17:17" x14ac:dyDescent="0.25">
      <c r="Q156" s="143">
        <v>0.18681318681318682</v>
      </c>
    </row>
    <row r="157" spans="17:17" x14ac:dyDescent="0.25">
      <c r="Q157" s="143">
        <v>0.16483516483516483</v>
      </c>
    </row>
    <row r="158" spans="17:17" x14ac:dyDescent="0.25">
      <c r="Q158" s="143">
        <v>0.19780219780219779</v>
      </c>
    </row>
    <row r="159" spans="17:17" x14ac:dyDescent="0.25">
      <c r="Q159" s="143">
        <v>0.32967032967032966</v>
      </c>
    </row>
    <row r="160" spans="17:17" x14ac:dyDescent="0.25">
      <c r="Q160" s="143">
        <v>0.13186813186813187</v>
      </c>
    </row>
    <row r="161" spans="17:17" x14ac:dyDescent="0.25">
      <c r="Q161" s="143">
        <v>0.18681318681318682</v>
      </c>
    </row>
    <row r="162" spans="17:17" x14ac:dyDescent="0.25">
      <c r="Q162" s="143">
        <v>0.18681318681318682</v>
      </c>
    </row>
    <row r="163" spans="17:17" x14ac:dyDescent="0.25">
      <c r="Q163" s="143">
        <v>0.26373626373626374</v>
      </c>
    </row>
    <row r="164" spans="17:17" x14ac:dyDescent="0.25">
      <c r="Q164" s="143">
        <v>0.36263736263736263</v>
      </c>
    </row>
  </sheetData>
  <mergeCells count="57">
    <mergeCell ref="A34:A38"/>
    <mergeCell ref="B34:B38"/>
    <mergeCell ref="C34:C38"/>
    <mergeCell ref="B14:B18"/>
    <mergeCell ref="C14:C18"/>
    <mergeCell ref="B29:B33"/>
    <mergeCell ref="A19:A23"/>
    <mergeCell ref="A24:A28"/>
    <mergeCell ref="B24:B28"/>
    <mergeCell ref="C24:C28"/>
    <mergeCell ref="A29:A33"/>
    <mergeCell ref="B19:B23"/>
    <mergeCell ref="C29:C33"/>
    <mergeCell ref="A44:A48"/>
    <mergeCell ref="B44:B48"/>
    <mergeCell ref="C44:C48"/>
    <mergeCell ref="A49:A53"/>
    <mergeCell ref="A39:A43"/>
    <mergeCell ref="B39:B43"/>
    <mergeCell ref="C39:C43"/>
    <mergeCell ref="A79:A83"/>
    <mergeCell ref="B79:B83"/>
    <mergeCell ref="C79:C83"/>
    <mergeCell ref="B49:B53"/>
    <mergeCell ref="C49:C53"/>
    <mergeCell ref="A54:A58"/>
    <mergeCell ref="B54:B58"/>
    <mergeCell ref="C54:C58"/>
    <mergeCell ref="A59:A63"/>
    <mergeCell ref="B59:B63"/>
    <mergeCell ref="C59:C63"/>
    <mergeCell ref="B69:B73"/>
    <mergeCell ref="A69:A73"/>
    <mergeCell ref="A74:A78"/>
    <mergeCell ref="B74:B78"/>
    <mergeCell ref="C74:C78"/>
    <mergeCell ref="F1:F3"/>
    <mergeCell ref="G1:G3"/>
    <mergeCell ref="H1:H3"/>
    <mergeCell ref="I1:I3"/>
    <mergeCell ref="D1:D3"/>
    <mergeCell ref="C69:C73"/>
    <mergeCell ref="C9:C13"/>
    <mergeCell ref="E1:E3"/>
    <mergeCell ref="C19:C23"/>
    <mergeCell ref="A14:A18"/>
    <mergeCell ref="A4:A8"/>
    <mergeCell ref="B4:B8"/>
    <mergeCell ref="C4:C8"/>
    <mergeCell ref="A9:A13"/>
    <mergeCell ref="B9:B13"/>
    <mergeCell ref="A1:A3"/>
    <mergeCell ref="B1:B3"/>
    <mergeCell ref="C1:C3"/>
    <mergeCell ref="A64:A68"/>
    <mergeCell ref="B64:B68"/>
    <mergeCell ref="C64:C6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KRITERIA</vt:lpstr>
      <vt:lpstr>CSR</vt:lpstr>
      <vt:lpstr>IC</vt:lpstr>
      <vt:lpstr>KINERJA KEUANGAN</vt:lpstr>
      <vt:lpstr>FIRM SIZE</vt:lpstr>
      <vt:lpstr>KOMITE AUDIT</vt:lpstr>
      <vt:lpstr>SPSS</vt:lpstr>
    </vt:vector>
  </TitlesOfParts>
  <Company>diakov.net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P2430U</cp:lastModifiedBy>
  <dcterms:created xsi:type="dcterms:W3CDTF">2020-08-17T08:30:19Z</dcterms:created>
  <dcterms:modified xsi:type="dcterms:W3CDTF">2024-05-07T07:48:11Z</dcterms:modified>
</cp:coreProperties>
</file>